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76" windowWidth="19020" windowHeight="10245" activeTab="0"/>
  </bookViews>
  <sheets>
    <sheet name="ОБЩИЙ" sheetId="1" r:id="rId1"/>
    <sheet name="2х" sheetId="2" r:id="rId2"/>
    <sheet name="3х" sheetId="3" r:id="rId3"/>
    <sheet name="Nx" sheetId="4" r:id="rId4"/>
    <sheet name="Hx" sheetId="5" r:id="rId5"/>
    <sheet name="Теория" sheetId="6" r:id="rId6"/>
  </sheets>
  <definedNames/>
  <calcPr fullCalcOnLoad="1"/>
</workbook>
</file>

<file path=xl/sharedStrings.xml><?xml version="1.0" encoding="utf-8"?>
<sst xmlns="http://schemas.openxmlformats.org/spreadsheetml/2006/main" count="3069" uniqueCount="483">
  <si>
    <t>Reiting</t>
  </si>
  <si>
    <t>AveRat</t>
  </si>
  <si>
    <t>AveRes</t>
  </si>
  <si>
    <t>ExpRes</t>
  </si>
  <si>
    <t>Rat</t>
  </si>
  <si>
    <t>Res</t>
  </si>
  <si>
    <t>CorrExpRes</t>
  </si>
  <si>
    <t>ChOjRat</t>
  </si>
  <si>
    <t>KT</t>
  </si>
  <si>
    <t>NewRat</t>
  </si>
  <si>
    <t>NewReiting</t>
  </si>
  <si>
    <t>ResIST</t>
  </si>
  <si>
    <t>Nmax</t>
  </si>
  <si>
    <t>R.Aliovsadzade</t>
  </si>
  <si>
    <t>Категория турнира</t>
  </si>
  <si>
    <t>Мах число очков в турнире</t>
  </si>
  <si>
    <t>А.Кириченко</t>
  </si>
  <si>
    <t>Э.Зарубин</t>
  </si>
  <si>
    <t>А.Мельничук</t>
  </si>
  <si>
    <t>M.Svitek</t>
  </si>
  <si>
    <t>В.Шматов</t>
  </si>
  <si>
    <t>В.Коваленко</t>
  </si>
  <si>
    <t>Н.Харчишин</t>
  </si>
  <si>
    <t>Д.Туревский</t>
  </si>
  <si>
    <t>Б.Жежерун</t>
  </si>
  <si>
    <t>П.Мурашев</t>
  </si>
  <si>
    <t>R.Lincoln</t>
  </si>
  <si>
    <t>В.Воронин</t>
  </si>
  <si>
    <t>И.Чепа</t>
  </si>
  <si>
    <t>А.Дикусаров</t>
  </si>
  <si>
    <t>Гроссмейстер</t>
  </si>
  <si>
    <t>Исходный</t>
  </si>
  <si>
    <t>R.Juozenas</t>
  </si>
  <si>
    <t>V.Aberman</t>
  </si>
  <si>
    <t>В.Иванов</t>
  </si>
  <si>
    <t>Н.Кулигин</t>
  </si>
  <si>
    <t>М.Костылев</t>
  </si>
  <si>
    <t>А.Стёпочкин</t>
  </si>
  <si>
    <t>А.Панкратьев</t>
  </si>
  <si>
    <t>M.Croitor</t>
  </si>
  <si>
    <t xml:space="preserve">UKR </t>
  </si>
  <si>
    <t xml:space="preserve">CZE </t>
  </si>
  <si>
    <t xml:space="preserve">RUS </t>
  </si>
  <si>
    <t xml:space="preserve">USA </t>
  </si>
  <si>
    <t>RUS</t>
  </si>
  <si>
    <t>Раздел</t>
  </si>
  <si>
    <t>А.Феоктистов</t>
  </si>
  <si>
    <t>И.Антипин</t>
  </si>
  <si>
    <t>R.Becker</t>
  </si>
  <si>
    <t>Г.Попов</t>
  </si>
  <si>
    <t>S.Vokal</t>
  </si>
  <si>
    <t>Р.Ларин</t>
  </si>
  <si>
    <t>N.Zujev</t>
  </si>
  <si>
    <t>В.Винокуров</t>
  </si>
  <si>
    <t>S.Milevski</t>
  </si>
  <si>
    <t>В.Абросимов</t>
  </si>
  <si>
    <t>Н.Злыднев</t>
  </si>
  <si>
    <t>Ю.Трепалин</t>
  </si>
  <si>
    <t>В.Клипачёв</t>
  </si>
  <si>
    <t>А.Николичев</t>
  </si>
  <si>
    <t>Н.Власенко</t>
  </si>
  <si>
    <t>В.Желтухов</t>
  </si>
  <si>
    <t>Nx</t>
  </si>
  <si>
    <t>Мастер</t>
  </si>
  <si>
    <t>Name</t>
  </si>
  <si>
    <t>Country</t>
  </si>
  <si>
    <t>Участники</t>
  </si>
  <si>
    <t>MaxRes</t>
  </si>
  <si>
    <t>MaxExpRes</t>
  </si>
  <si>
    <t>Вспомогательные параметры для рейтинга</t>
  </si>
  <si>
    <t>POL</t>
  </si>
  <si>
    <t xml:space="preserve">Н.Чернявский </t>
  </si>
  <si>
    <t xml:space="preserve">В.Шумарин </t>
  </si>
  <si>
    <t xml:space="preserve">R.Lincoln </t>
  </si>
  <si>
    <t xml:space="preserve">Э.Наговицын </t>
  </si>
  <si>
    <t xml:space="preserve">Э.Зарубин </t>
  </si>
  <si>
    <t xml:space="preserve">R.Safaraliev </t>
  </si>
  <si>
    <t xml:space="preserve">Н.Коблов </t>
  </si>
  <si>
    <t xml:space="preserve">В.Шматов </t>
  </si>
  <si>
    <t xml:space="preserve">В.Иванов </t>
  </si>
  <si>
    <t xml:space="preserve">R.Becker </t>
  </si>
  <si>
    <t xml:space="preserve">М.Костылев </t>
  </si>
  <si>
    <t xml:space="preserve">B. Miloseski </t>
  </si>
  <si>
    <t xml:space="preserve">В.Морозов </t>
  </si>
  <si>
    <t xml:space="preserve">В.Воронин </t>
  </si>
  <si>
    <t xml:space="preserve">И.Антипин </t>
  </si>
  <si>
    <t xml:space="preserve">V. Zamanov </t>
  </si>
  <si>
    <t xml:space="preserve">М.Чернушко </t>
  </si>
  <si>
    <t xml:space="preserve">В. Шматов </t>
  </si>
  <si>
    <t xml:space="preserve">Н. Харчишин </t>
  </si>
  <si>
    <r>
      <t>V. Paliulionis</t>
    </r>
    <r>
      <rPr>
        <b/>
        <sz val="12"/>
        <rFont val="Arial CYR"/>
        <family val="2"/>
      </rPr>
      <t xml:space="preserve"> </t>
    </r>
  </si>
  <si>
    <t xml:space="preserve">В. Винокуров </t>
  </si>
  <si>
    <t xml:space="preserve">С.Билык </t>
  </si>
  <si>
    <t xml:space="preserve">А. Стёпочкин </t>
  </si>
  <si>
    <t xml:space="preserve">В. Абросимов </t>
  </si>
  <si>
    <t xml:space="preserve">И. Антипин </t>
  </si>
  <si>
    <t xml:space="preserve">А. Панкратьев </t>
  </si>
  <si>
    <t xml:space="preserve">М. Гершинский </t>
  </si>
  <si>
    <t xml:space="preserve">Н. Чернявский </t>
  </si>
  <si>
    <t xml:space="preserve">Д. Гринченко </t>
  </si>
  <si>
    <t xml:space="preserve">А. Кириченко </t>
  </si>
  <si>
    <t xml:space="preserve">Э. Абдуллаев </t>
  </si>
  <si>
    <t xml:space="preserve">А.Панкратьев </t>
  </si>
  <si>
    <t>AZE</t>
  </si>
  <si>
    <t>MKD</t>
  </si>
  <si>
    <t xml:space="preserve">Z.Mihajloski </t>
  </si>
  <si>
    <t xml:space="preserve">V. Paliulionis </t>
  </si>
  <si>
    <t>LTU</t>
  </si>
  <si>
    <t>MDA</t>
  </si>
  <si>
    <t>BLR</t>
  </si>
  <si>
    <t>SVK</t>
  </si>
  <si>
    <t>Чемпионат миниатюристов (двухходовки), 2008-2010</t>
  </si>
  <si>
    <t>Чемпионат миниатюристов (многоходовки), 2008-2010</t>
  </si>
  <si>
    <t xml:space="preserve"> Н.Харчишин </t>
  </si>
  <si>
    <t>Методика заимствована из hcc5.pdf с сайта Международной комиссии</t>
  </si>
  <si>
    <t>Не учитывались полурейтинги (хотя они считаются без проблем)</t>
  </si>
  <si>
    <t>Выделенная часть - нет в методике, сделано для приведения к исходному формату результатов</t>
  </si>
  <si>
    <t>Пример расчёта с поэтапным объяснением всех шагов также содержится в книге "Chess Solving - Yearbook 2000"</t>
  </si>
  <si>
    <t xml:space="preserve">Правила для вычисления рейтинга </t>
  </si>
  <si>
    <r>
      <t>Основание для того, чтобы вычислять рейтинги на турнире решения - среднее число оценок всех решателей с рейтингами</t>
    </r>
    <r>
      <rPr>
        <i/>
        <sz val="8.5"/>
        <rFont val="Times New Roman"/>
        <family val="1"/>
      </rPr>
      <t xml:space="preserve"> </t>
    </r>
    <r>
      <rPr>
        <i/>
        <sz val="8.5"/>
        <rFont val="Arial CYR"/>
        <family val="2"/>
      </rPr>
      <t>(AveRat)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и среднее число достигнутых результатов этих решателей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 xml:space="preserve">(AveRes). </t>
    </r>
  </si>
  <si>
    <r>
      <t>AveRat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 средний рейтинг всех решателей с рейтингами (вычитается 1600) </t>
    </r>
  </si>
  <si>
    <r>
      <t>AveRes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 средний результат всех решателей с рейтингами </t>
    </r>
  </si>
  <si>
    <t xml:space="preserve">Рейтинг для решателей без рейтинга: </t>
  </si>
  <si>
    <r>
      <t>(PeifRat),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то есть временный рейтинг, достигнутый решателем на турнире, вычисляется по формуле: </t>
    </r>
  </si>
  <si>
    <r>
      <t>PeifRat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AveRat</t>
    </r>
    <r>
      <rPr>
        <sz val="8.5"/>
        <rFont val="Times New Roman"/>
        <family val="1"/>
      </rPr>
      <t xml:space="preserve"> </t>
    </r>
    <r>
      <rPr>
        <sz val="8.5"/>
        <rFont val="Times New Roman CYR"/>
        <family val="1"/>
      </rPr>
      <t>x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Res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/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 xml:space="preserve">AveRes </t>
    </r>
  </si>
  <si>
    <r>
      <t>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результат решателя, достигнутый на турнире </t>
    </r>
  </si>
  <si>
    <t xml:space="preserve">Первый рейтинг решателя называют полурейтингом. На  следующем турнире он получает другой полурейтинг. Среднее число двух полурейтингов дает полный рейтинг. </t>
  </si>
  <si>
    <t xml:space="preserve">Изменение рейтинга для решателей с рейтингом: </t>
  </si>
  <si>
    <r>
      <t>Ожидаемый результат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(ExpRes)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вычислен для всех решателей с рейтингами по формуле: </t>
    </r>
  </si>
  <si>
    <r>
      <t>ExpRes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AveRes</t>
    </r>
    <r>
      <rPr>
        <sz val="8.5"/>
        <rFont val="Times New Roman"/>
        <family val="1"/>
      </rPr>
      <t xml:space="preserve"> </t>
    </r>
    <r>
      <rPr>
        <sz val="8.5"/>
        <rFont val="Times New Roman CYR"/>
        <family val="1"/>
      </rPr>
      <t>x</t>
    </r>
    <r>
      <rPr>
        <i/>
        <sz val="9.5"/>
        <rFont val="Times New Roman"/>
        <family val="1"/>
      </rPr>
      <t xml:space="preserve"> Rat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/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 xml:space="preserve">AveRat </t>
    </r>
  </si>
  <si>
    <r>
      <t>Rat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рейтинг решателя из последнего рейтингового списка </t>
    </r>
  </si>
  <si>
    <r>
      <t>Ожидаемый результат может превысить 100 % от результата победителя. В таком случае вводится коррекция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(CorrExpRes)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по формуле: </t>
    </r>
  </si>
  <si>
    <r>
      <t>CorrExpRes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AveRes</t>
    </r>
    <r>
      <rPr>
        <sz val="11"/>
        <rFont val="Times New Roman"/>
        <family val="1"/>
      </rPr>
      <t xml:space="preserve"> </t>
    </r>
    <r>
      <rPr>
        <sz val="11"/>
        <rFont val="Arial CYR"/>
        <family val="2"/>
      </rPr>
      <t>+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(ExpRes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-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AveRes)</t>
    </r>
    <r>
      <rPr>
        <sz val="8.5"/>
        <rFont val="Times New Roman"/>
        <family val="1"/>
      </rPr>
      <t xml:space="preserve"> </t>
    </r>
    <r>
      <rPr>
        <sz val="8.5"/>
        <rFont val="Times New Roman CYR"/>
        <family val="1"/>
      </rPr>
      <t>x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(MaxRes - AveRes)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/ (</t>
    </r>
    <r>
      <rPr>
        <i/>
        <sz val="9.5"/>
        <rFont val="Times New Roman CYR"/>
        <family val="1"/>
      </rPr>
      <t>MaxExpRes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-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 xml:space="preserve">AveRes) </t>
    </r>
  </si>
  <si>
    <r>
      <t>CorrExpRes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исправленный ожидаемый результат (не может превысить 100 % от результата победителя),  </t>
    </r>
  </si>
  <si>
    <r>
      <t>MaxRes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результат победителя </t>
    </r>
  </si>
  <si>
    <r>
      <t>MaxExpRes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самый высокий ожидаемый результат до коррекции</t>
    </r>
  </si>
  <si>
    <r>
      <t>Изменение рейтинга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(ChOjRat)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вычислено как разность между ожидаемым результатом и достигнутым результатом по формуле: </t>
    </r>
  </si>
  <si>
    <r>
      <t>ChOjRat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KT</t>
    </r>
    <r>
      <rPr>
        <sz val="8.5"/>
        <rFont val="Times New Roman"/>
        <family val="1"/>
      </rPr>
      <t xml:space="preserve"> </t>
    </r>
    <r>
      <rPr>
        <sz val="8.5"/>
        <rFont val="Times New Roman CYR"/>
        <family val="1"/>
      </rPr>
      <t>x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(Res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-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ExpRes)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или с учетом коррекции: </t>
    </r>
  </si>
  <si>
    <r>
      <t>ChOjRat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KT</t>
    </r>
    <r>
      <rPr>
        <sz val="8.5"/>
        <rFont val="Times New Roman"/>
        <family val="1"/>
      </rPr>
      <t xml:space="preserve"> </t>
    </r>
    <r>
      <rPr>
        <sz val="8.5"/>
        <rFont val="Times New Roman CYR"/>
        <family val="1"/>
      </rPr>
      <t>x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(Res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>-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 xml:space="preserve">CorrExpRes) </t>
    </r>
  </si>
  <si>
    <r>
      <t>KT =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коэффициент турнира (от 1 - 4) </t>
    </r>
  </si>
  <si>
    <t>Расчет рейтинга по данной методике ведется из предположения, что максимальное число очков в турнире 90, поэтому введено приведение очков турнира составления</t>
  </si>
  <si>
    <t>(ResIST) к базовому числу очков в турнире по решению Res=ResIST*90/Nmax</t>
  </si>
  <si>
    <t>Nmax - максимальное число очков в турнире по составлению, в данном случае: 7 очков *  4 задачи = 28 очков</t>
  </si>
  <si>
    <t xml:space="preserve">Новая рейтинговая оценка вычислена по формуле: </t>
  </si>
  <si>
    <r>
      <t>NewRat</t>
    </r>
    <r>
      <rPr>
        <sz val="7"/>
        <rFont val="Times New Roman"/>
        <family val="1"/>
      </rPr>
      <t xml:space="preserve"> </t>
    </r>
    <r>
      <rPr>
        <sz val="7"/>
        <rFont val="Arial CYR"/>
        <family val="2"/>
      </rPr>
      <t>=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Rat</t>
    </r>
    <r>
      <rPr>
        <sz val="11"/>
        <rFont val="Times New Roman"/>
        <family val="1"/>
      </rPr>
      <t xml:space="preserve"> </t>
    </r>
    <r>
      <rPr>
        <sz val="11"/>
        <rFont val="Arial CYR"/>
        <family val="2"/>
      </rPr>
      <t>+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 xml:space="preserve">ChOjRat </t>
    </r>
  </si>
  <si>
    <r>
      <t>Если</t>
    </r>
    <r>
      <rPr>
        <i/>
        <sz val="9.5"/>
        <rFont val="Times New Roman"/>
        <family val="1"/>
      </rPr>
      <t xml:space="preserve"> </t>
    </r>
    <r>
      <rPr>
        <i/>
        <sz val="9.5"/>
        <rFont val="Times New Roman CYR"/>
        <family val="1"/>
      </rPr>
      <t>NewRat</t>
    </r>
    <r>
      <rPr>
        <sz val="9.5"/>
        <rFont val="Times New Roman"/>
        <family val="1"/>
      </rPr>
      <t xml:space="preserve"> </t>
    </r>
    <r>
      <rPr>
        <sz val="9.5"/>
        <rFont val="Times New Roman CYR"/>
        <family val="1"/>
      </rPr>
      <t xml:space="preserve">отрицателен, он обнуляется. Публикуемый рейтинг NewReiting увеличивается на 1600. </t>
    </r>
  </si>
  <si>
    <t>Чемпионат миниатюристов (двухходовки), 2011-2012</t>
  </si>
  <si>
    <t>Чемпионат миниатюристов (многоходовки), 2011-2012</t>
  </si>
  <si>
    <t>ГОДОВОЙ КОНКУРС СШН (двухходовки), 2011</t>
  </si>
  <si>
    <t>В.Чепижный</t>
  </si>
  <si>
    <t>Р.Залокоцкий</t>
  </si>
  <si>
    <t>В.Аксёнов</t>
  </si>
  <si>
    <t>Звание</t>
  </si>
  <si>
    <t>Рейтинг</t>
  </si>
  <si>
    <t>ГОДОВОЙ КОНКУРС СШН (двухходовки), 2012</t>
  </si>
  <si>
    <t>Ю.Алексеев</t>
  </si>
  <si>
    <t>П.Рожков</t>
  </si>
  <si>
    <t>П.Мурашёв</t>
  </si>
  <si>
    <t>ГОДОВОЙ КОНКУРС СШН (двухходовки), 2013</t>
  </si>
  <si>
    <t>Двухходовые задачи миниатюры</t>
  </si>
  <si>
    <t>Е.Пермяков</t>
  </si>
  <si>
    <t>П.Новицкий</t>
  </si>
  <si>
    <t>W.Diaz</t>
  </si>
  <si>
    <t>ЧМ 08-10</t>
  </si>
  <si>
    <t xml:space="preserve">ЧМ 11-12 </t>
  </si>
  <si>
    <t>ГК 11</t>
  </si>
  <si>
    <t>ГК 12</t>
  </si>
  <si>
    <t>ГК 13</t>
  </si>
  <si>
    <t>ИТОГ</t>
  </si>
  <si>
    <t>Трехходовые задачи миниатюры</t>
  </si>
  <si>
    <t>Чемпионат миниатюристов (трехходовки), 2008-2010</t>
  </si>
  <si>
    <t>Чемпионат миниатюристов (трехходовки), 2011-2012</t>
  </si>
  <si>
    <t>ГОДОВОЙ КОНКУРС СШН (трехходовки), 2011</t>
  </si>
  <si>
    <t>ГОДОВОЙ КОНКУРС СШН (треххходовки), 2012</t>
  </si>
  <si>
    <t>ГОДОВОЙ КОНКУРС СШН (трехходовки), 2013</t>
  </si>
  <si>
    <t>Ф.Капустин</t>
  </si>
  <si>
    <t>В.Сторчак</t>
  </si>
  <si>
    <t>Н.Коблов</t>
  </si>
  <si>
    <t>Ю.Жарков</t>
  </si>
  <si>
    <t>ГОДОВОЙ КОНКУРС СШН многоходовки), 2011</t>
  </si>
  <si>
    <t>ГОДОВОЙ КОНКУРС СШН (многоходовки), 2012</t>
  </si>
  <si>
    <t>ГОДОВОЙ КОНКУРС СШН (многоходовки), 2013</t>
  </si>
  <si>
    <t>Кооперативные маты миниатюры</t>
  </si>
  <si>
    <t>Чемпионат миниатюристов (кооперативные маты), 2008-2010</t>
  </si>
  <si>
    <t>Чемпионат миниатюристов (кооперативные маты), 2011-2012</t>
  </si>
  <si>
    <t>ГОДОВОЙ КОНКУРС СШН (кооперативные маты), 2011</t>
  </si>
  <si>
    <t>ГОДОВОЙ КОНКУРС СШН (кооперативные маты), 2012</t>
  </si>
  <si>
    <t>ГОДОВОЙ КОНКУРС СШН (кооперативные маты), 2013</t>
  </si>
  <si>
    <t>J.Karpos</t>
  </si>
  <si>
    <t>ARG</t>
  </si>
  <si>
    <t>А.Степочкин</t>
  </si>
  <si>
    <t>В.Аксенов</t>
  </si>
  <si>
    <t>В.Абросиов</t>
  </si>
  <si>
    <t>Д.Гринченко</t>
  </si>
  <si>
    <t>В.Матэуш</t>
  </si>
  <si>
    <t>А.Угнивенко</t>
  </si>
  <si>
    <t>M.Rimkus</t>
  </si>
  <si>
    <t>Ю.Землянский</t>
  </si>
  <si>
    <t>Многоходовые задачи миниатюры</t>
  </si>
  <si>
    <t>В.Кириллов</t>
  </si>
  <si>
    <t>И.Агапов</t>
  </si>
  <si>
    <t>В.Смирнов</t>
  </si>
  <si>
    <t>А.Шилин</t>
  </si>
  <si>
    <t>Ю.Литовко</t>
  </si>
  <si>
    <t>А.Дашковский</t>
  </si>
  <si>
    <t>ИТОГОВЫЙ РЕЙТИНГ (по соревнованиям)</t>
  </si>
  <si>
    <t>ИТОГОВЫЙ РЕЙТИНГ (единый в разделе 2х)</t>
  </si>
  <si>
    <t>ИТОГОВЫЙ РЕЙТИНГ (ДВУХХОДОВЫЕ ЗАДАЧИ)</t>
  </si>
  <si>
    <t>ИТОГОВЫЙ РЕЙТИНГ (единый в разделе 3х)</t>
  </si>
  <si>
    <t>СОСТАВЛЕНИЕ ШАХМАТНЫХ ЗАДАЧ</t>
  </si>
  <si>
    <t>ИТОГОВЫЙ РЕЙТИНГ (единый в разделе Nх)</t>
  </si>
  <si>
    <t>ИТОГОВЫЙ РЕЙТИНГ (МНОГОХОДОВЫЕ ЗАДАЧИ)</t>
  </si>
  <si>
    <t>ИТОГОВЫЙ РЕЙТИНГ (единый в разделе Нх)</t>
  </si>
  <si>
    <t>ИТОГОВЫЙ РЕЙТИНГ (КООПЕРАТИВНЫЕ МАТЫ)</t>
  </si>
  <si>
    <t>ПРАВИЛА ОБСЧЁТА РЕЙТИНГА ШАХМАТНОГО КОМПОЗИТОРА</t>
  </si>
  <si>
    <t xml:space="preserve">1) Рейтинговая игровая оценка выступления шахматного композитора проводится только в соревнованиях по составлению композиций-миниатюр. Разделы на усмотрение организаторов. </t>
  </si>
  <si>
    <t>2) Соревнования проводятся в двух группах.</t>
  </si>
  <si>
    <t>Если в соревновании в число зачётных вошло две или более композиций одного автора учитывается в рейтинговой оценке только композиция, получившая наивысшую оценку. В этом случае увеличивается количество зачётных композиций. Например, отмечено 2 композиции одного автора, тогда число зачётных мест увеличивается до 10. Отмечено 3 композиции одного автора – число зачётных мест увеличивается до 11. Соавторам композиций начисляются равные баллы. Главный принцип: в итоговой таблице должно быть 9 зачётных композиций не менее 9 разных авторов.</t>
  </si>
  <si>
    <t xml:space="preserve">3) Обсчитываться могут все соревнования по желанию организаторов. Единственное условие для обсчёта соревнования – не менее 18 участников и не менее 18 композиций, т.е. удвоенное количество от количества зачётных композиций. Проводить обсчёт конкурсов, где представлены 2-3 задачи, смысла нет. </t>
  </si>
  <si>
    <t>4) В дальнейшем, когда рейтинговую оценку получат не менее 70-80 композиторов, можно будет ввести градацию турниров по среднему рейтингу, как это делается у шахматистов-практиков. Естественно в этом случае речь идёт о повышении КТ. Все обсчёты проводятся по единой методике решателей (сайт www.efrosinin.ru): вводится рейтинг композитора, его результат в баллах, после чего автоматически пересчитывается рейтинг.</t>
  </si>
  <si>
    <r>
      <t>Группа А.</t>
    </r>
    <r>
      <rPr>
        <sz val="14"/>
        <rFont val="Times New Roman"/>
        <family val="1"/>
      </rPr>
      <t xml:space="preserve"> Личные чемпионаты, коэффициент турнира (КТ) равен 2. Прирост или уменьшение рейтинга проводится для всех участников чемпионата. </t>
    </r>
  </si>
  <si>
    <r>
      <t>Группа В.</t>
    </r>
    <r>
      <rPr>
        <sz val="14"/>
        <rFont val="Times New Roman"/>
        <family val="1"/>
      </rPr>
      <t xml:space="preserve"> В конкурсах составления (годовой, тематический, юбилейный и т.д.) коэффициент турнира равен 1 (КТ=1). Прирост или уменьшение рейтинга проводится только для участников, занявших места с 1 по 9 (принят за основу стандарт по 3 приза, почётных, похвальных отзыва). Для этого наряду с традиционными отличиями (приз, специальный приз, почетный, похвальный отзыв) судья начисляет баллы композициям, занявшим 1-9 места. Систему начисления судья выбирает сам: 4-бальная, 7-бальная, 15-бальная и т.д. Судья может пропускать задачи, например, получившие специальные отличия, а может не делать этого. Судья может выделить независимую группу задач, где провести независимое присуждение, например, задачи-близнецы, малютки, кооперативный мат в 2 хода, кооперативный мат в 3 хода и т.д. Но, в этом случае он должен начислить баллы за задачи с 1 по 9 места в данной группе.</t>
    </r>
  </si>
  <si>
    <r>
      <t>Для обсчёта используется рейтинг участника из последнего соревнования, где он участвовал.</t>
    </r>
    <r>
      <rPr>
        <sz val="14"/>
        <rFont val="Times New Roman"/>
        <family val="1"/>
      </rPr>
      <t xml:space="preserve"> Начальный рейтинг участника 1800 пунктов. Рейтинг мастера миниатюры 2100 пунктов. Рейтинг гроссмейстера миниатюры 2600 пунктов. </t>
    </r>
  </si>
  <si>
    <t>Т.Ilievski</t>
  </si>
  <si>
    <t>MAK</t>
  </si>
  <si>
    <t xml:space="preserve">А.Мельничук </t>
  </si>
  <si>
    <t xml:space="preserve">В. Иванов </t>
  </si>
  <si>
    <t xml:space="preserve">K.Velikhanov </t>
  </si>
  <si>
    <t xml:space="preserve"> В.Воронин </t>
  </si>
  <si>
    <t xml:space="preserve">Н.Харчишин </t>
  </si>
  <si>
    <t xml:space="preserve">Ю.Алексеев </t>
  </si>
  <si>
    <t xml:space="preserve"> А.Панкратьев </t>
  </si>
  <si>
    <t xml:space="preserve">V.Zamanov </t>
  </si>
  <si>
    <t xml:space="preserve">А.Кириченко   </t>
  </si>
  <si>
    <t>В.Коваленко      +</t>
  </si>
  <si>
    <t>В.Коваленко     +</t>
  </si>
  <si>
    <t>Н.Злыднев     +</t>
  </si>
  <si>
    <t>А.Николичев    +</t>
  </si>
  <si>
    <t>Н.Власенко    +</t>
  </si>
  <si>
    <t>Ю.Трепалин     +</t>
  </si>
  <si>
    <t>ГК 14</t>
  </si>
  <si>
    <t>ГОДОВОЙ КОНКУРС СШН (двухходовки), 2014</t>
  </si>
  <si>
    <t xml:space="preserve">.Н.Харчишин           </t>
  </si>
  <si>
    <t xml:space="preserve">Н.Кулигин              </t>
  </si>
  <si>
    <t>.А.Сыгуров</t>
  </si>
  <si>
    <t>В.Шумарин</t>
  </si>
  <si>
    <t>ГОДОВОЙ КОНКУРС СШН (трёхходовки), 2014</t>
  </si>
  <si>
    <t>ISR</t>
  </si>
  <si>
    <t>L.Makaronez</t>
  </si>
  <si>
    <t xml:space="preserve"> В.Кириллов</t>
  </si>
  <si>
    <t>В.Морозов</t>
  </si>
  <si>
    <t>В.Аберман</t>
  </si>
  <si>
    <t>ГОДОВОЙ КОНКУРС СШН (многоходовки), 2014</t>
  </si>
  <si>
    <t>В.Нефёдов</t>
  </si>
  <si>
    <t xml:space="preserve">А.Ивунин </t>
  </si>
  <si>
    <t xml:space="preserve">Ю.Фокин </t>
  </si>
  <si>
    <t>В.Мединцев</t>
  </si>
  <si>
    <t>И.Антинин</t>
  </si>
  <si>
    <t xml:space="preserve">А.Стёпочкин </t>
  </si>
  <si>
    <t>Р.Алиовсадзаде</t>
  </si>
  <si>
    <t xml:space="preserve">А.Оганесян </t>
  </si>
  <si>
    <t>ГОДОВОЙ КОНКУРС СШН (кооперативные маты), 2014</t>
  </si>
  <si>
    <t>5) В  кооперативных матах считается ЕДИНЫЙ рейтинг: для этого берётся по 3 лучших задачи из 2х, 3х, Nх и их оценка.</t>
  </si>
  <si>
    <t>№</t>
  </si>
  <si>
    <t xml:space="preserve">МЕЖДУНАРОДНЫХ СОРЕВНОВАНИЙ МИНИАТЮРИСТОВ </t>
  </si>
  <si>
    <t xml:space="preserve">РЕЙТИНГ - ЛИСТ </t>
  </si>
  <si>
    <t>Н.Кулигин     +</t>
  </si>
  <si>
    <t>Н.Кулигин      +</t>
  </si>
  <si>
    <t>В.Аксёнов     +</t>
  </si>
  <si>
    <t>В.Аксенов     +</t>
  </si>
  <si>
    <t>ГОДОВОЙ КОНКУРС СШН (двухходовки), 2015</t>
  </si>
  <si>
    <t>K.Mlynka</t>
  </si>
  <si>
    <t>Э.Наговицын</t>
  </si>
  <si>
    <t>ГК 15</t>
  </si>
  <si>
    <t xml:space="preserve">Н.Коблов  </t>
  </si>
  <si>
    <t>В.Щербина</t>
  </si>
  <si>
    <t>UKR</t>
  </si>
  <si>
    <t>USA</t>
  </si>
  <si>
    <t>ИТОГОВЫЙ РЕЙТИНГ (ТРЁХХОДОВЫЕ ЗАДАЧИ)</t>
  </si>
  <si>
    <t>ГОДОВОЙ КОНКУРС СШН (трёхходовки), 2015</t>
  </si>
  <si>
    <t>ГОДОВОЙ КОНКУРС СШН (многоходовки), 2015</t>
  </si>
  <si>
    <t>ГОДОВОЙ КОНКУРС СШН (кооперативные маты), 2015</t>
  </si>
  <si>
    <t xml:space="preserve">В.Абросимов </t>
  </si>
  <si>
    <t xml:space="preserve">Б.Шорохов </t>
  </si>
  <si>
    <t xml:space="preserve">Ю.Землянский </t>
  </si>
  <si>
    <t xml:space="preserve">В.Винокуров </t>
  </si>
  <si>
    <t xml:space="preserve">Д.Гринченко </t>
  </si>
  <si>
    <t xml:space="preserve">Е.Пермяков </t>
  </si>
  <si>
    <t>А.Дикусаров      +</t>
  </si>
  <si>
    <t xml:space="preserve">П.Рожков </t>
  </si>
  <si>
    <t>Чемпионат миниатюристов (двухходовки), 2013-2015</t>
  </si>
  <si>
    <t>E.Abdullayev</t>
  </si>
  <si>
    <t>S.Abdullaev</t>
  </si>
  <si>
    <t>Б.Атанасов</t>
  </si>
  <si>
    <t>BUL</t>
  </si>
  <si>
    <t>V.Zamanov</t>
  </si>
  <si>
    <t xml:space="preserve">AZE </t>
  </si>
  <si>
    <t>В.Кузьмичев</t>
  </si>
  <si>
    <t xml:space="preserve">Z.Labai </t>
  </si>
  <si>
    <t>D.Muller</t>
  </si>
  <si>
    <t>GER</t>
  </si>
  <si>
    <t xml:space="preserve">П.Новицкий             </t>
  </si>
  <si>
    <t xml:space="preserve">В.Пильченко         </t>
  </si>
  <si>
    <t>Н.Чернявский</t>
  </si>
  <si>
    <t>C.Ouellet</t>
  </si>
  <si>
    <t>CAN</t>
  </si>
  <si>
    <t xml:space="preserve">М.Чернушко        </t>
  </si>
  <si>
    <t>ЧМ 13-15</t>
  </si>
  <si>
    <t>Чемпионат миниатюристов (трехходовки), 2013-2015</t>
  </si>
  <si>
    <t xml:space="preserve">И.Агапов              </t>
  </si>
  <si>
    <t xml:space="preserve">Ю.Алексеев         </t>
  </si>
  <si>
    <t xml:space="preserve">V.Zamanov           </t>
  </si>
  <si>
    <t xml:space="preserve">В.Копыл              </t>
  </si>
  <si>
    <t xml:space="preserve">В.Кузьмичев        </t>
  </si>
  <si>
    <t xml:space="preserve">Z.Labai                </t>
  </si>
  <si>
    <t>К.Mlynka</t>
  </si>
  <si>
    <t xml:space="preserve">D.Müller               </t>
  </si>
  <si>
    <t xml:space="preserve">А.Оганесян          </t>
  </si>
  <si>
    <t xml:space="preserve">А.Сыгуров           </t>
  </si>
  <si>
    <t xml:space="preserve">ЧМ 13-15 </t>
  </si>
  <si>
    <t>V.Aberman +</t>
  </si>
  <si>
    <t>Чемпионат миниатюристов (многоходовки), 2013-2015</t>
  </si>
  <si>
    <t>М. Костылев</t>
  </si>
  <si>
    <t>R. Becker</t>
  </si>
  <si>
    <t>А. Шпаковский</t>
  </si>
  <si>
    <t>И. Антипин</t>
  </si>
  <si>
    <t>В. Морозов</t>
  </si>
  <si>
    <t>С. Абраменко</t>
  </si>
  <si>
    <t>M. Degenkolbe</t>
  </si>
  <si>
    <t>А. Стёпочкин</t>
  </si>
  <si>
    <t>???</t>
  </si>
  <si>
    <t>Чемпионат миниатюристов (кооперативные маты), 2013-2015</t>
  </si>
  <si>
    <t>V.Paliulionis</t>
  </si>
  <si>
    <t>LIT</t>
  </si>
  <si>
    <t>T.Linβ</t>
  </si>
  <si>
    <t>Z.Labai</t>
  </si>
  <si>
    <t>А.Оганесян</t>
  </si>
  <si>
    <t>В.Копыл</t>
  </si>
  <si>
    <t>M.Degenkolbe</t>
  </si>
  <si>
    <t xml:space="preserve">K.Mlynka </t>
  </si>
  <si>
    <t>A.Bidlen</t>
  </si>
  <si>
    <t>М.Гершинский</t>
  </si>
  <si>
    <t xml:space="preserve">В.Иванов             </t>
  </si>
  <si>
    <t>А.Ивунин</t>
  </si>
  <si>
    <t>V.Aberman      +</t>
  </si>
  <si>
    <t>ГОДОВОЙ КОНКУРС СШН (двухходовки), 2016</t>
  </si>
  <si>
    <t>ГК 16</t>
  </si>
  <si>
    <t>Э.Деревянко</t>
  </si>
  <si>
    <r>
      <t>В.Иванов</t>
    </r>
    <r>
      <rPr>
        <sz val="10"/>
        <color indexed="8"/>
        <rFont val="Arial"/>
        <family val="2"/>
      </rPr>
      <t xml:space="preserve">  </t>
    </r>
  </si>
  <si>
    <r>
      <t>Н.Харчишин</t>
    </r>
    <r>
      <rPr>
        <sz val="10"/>
        <color indexed="8"/>
        <rFont val="Arial"/>
        <family val="2"/>
      </rPr>
      <t xml:space="preserve">  </t>
    </r>
  </si>
  <si>
    <t>ГОДОВОЙ КОНКУРС СШН (многоходовки), 2016</t>
  </si>
  <si>
    <t>В.Барсуков</t>
  </si>
  <si>
    <t>В.Воинов</t>
  </si>
  <si>
    <t>Ю.Парамонов</t>
  </si>
  <si>
    <t xml:space="preserve">В.Иванов  </t>
  </si>
  <si>
    <t xml:space="preserve">Н.Харчишин  </t>
  </si>
  <si>
    <t>P.Piet</t>
  </si>
  <si>
    <t>В.Абросмов</t>
  </si>
  <si>
    <t>В.Клипачев</t>
  </si>
  <si>
    <t>В.Жеглов</t>
  </si>
  <si>
    <t>В.Парамонов</t>
  </si>
  <si>
    <t>Н.Кравцов</t>
  </si>
  <si>
    <t>J.Carf</t>
  </si>
  <si>
    <t>В.Евсеев</t>
  </si>
  <si>
    <t>FRA</t>
  </si>
  <si>
    <t>В.Абросимов     +</t>
  </si>
  <si>
    <t>В.Абросимов    +</t>
  </si>
  <si>
    <t>П.Рожков    +</t>
  </si>
  <si>
    <t>П.Рожков   +</t>
  </si>
  <si>
    <t>Р.Ларин    +</t>
  </si>
  <si>
    <t>Н.Кулигин    +</t>
  </si>
  <si>
    <t>В.Коваленко    +</t>
  </si>
  <si>
    <t>В.Матэуш    +</t>
  </si>
  <si>
    <t>В.Матэуш      +</t>
  </si>
  <si>
    <t>В.Матэуш     +</t>
  </si>
  <si>
    <t>R.Lincoln     +</t>
  </si>
  <si>
    <t>ГОДОВОЙ КОНКУРС СШН (двухходовки), 2018</t>
  </si>
  <si>
    <t xml:space="preserve">С.Абдуллаев </t>
  </si>
  <si>
    <t xml:space="preserve">Э.Наговыицын </t>
  </si>
  <si>
    <t xml:space="preserve">В.Кузьмичев </t>
  </si>
  <si>
    <t>В.Марковций</t>
  </si>
  <si>
    <t xml:space="preserve">Н.Акимов </t>
  </si>
  <si>
    <t xml:space="preserve">Н.Кравцов </t>
  </si>
  <si>
    <t>KAZ</t>
  </si>
  <si>
    <t>ГК 17</t>
  </si>
  <si>
    <t>ГОДОВОЙ КОНКУРС СШН (трёхходовки), 2016</t>
  </si>
  <si>
    <t>ГОДОВОЙ КОНКУРС СШН (трёхходовки), 2017</t>
  </si>
  <si>
    <t>А.Сыгуров</t>
  </si>
  <si>
    <t>В.Кожакин</t>
  </si>
  <si>
    <t>ГОДОВОЙ КОНКУРС СШН (многоходовки), 2017</t>
  </si>
  <si>
    <t>Э.Абдуллаев</t>
  </si>
  <si>
    <t>В.Винокуров     +</t>
  </si>
  <si>
    <t>ГОДОВОЙ КОНКУРС СШН (кооперативные маты), 2016</t>
  </si>
  <si>
    <t>V.Aberman    +</t>
  </si>
  <si>
    <t>Ю.Землянский    +</t>
  </si>
  <si>
    <t>ГОДОВОЙ КОНКУРС СШН (двухходовки), 2017</t>
  </si>
  <si>
    <t xml:space="preserve">В.Копыл </t>
  </si>
  <si>
    <t xml:space="preserve">Ю.Парамонов </t>
  </si>
  <si>
    <t xml:space="preserve">Э.Абдуллаев </t>
  </si>
  <si>
    <t>ГК 18</t>
  </si>
  <si>
    <t xml:space="preserve">В.Клипачёв </t>
  </si>
  <si>
    <t xml:space="preserve">В.Кузьмичёв </t>
  </si>
  <si>
    <t xml:space="preserve">В.Барсуков </t>
  </si>
  <si>
    <t xml:space="preserve">В.Кожакин </t>
  </si>
  <si>
    <t xml:space="preserve">В.Желтухов </t>
  </si>
  <si>
    <t xml:space="preserve">В.Турмасов  </t>
  </si>
  <si>
    <t>к стандартным очкам и далее именно эта терминология используется!</t>
  </si>
  <si>
    <r>
      <t>Примечание:</t>
    </r>
    <r>
      <rPr>
        <sz val="12"/>
        <rFont val="Times New Roman"/>
        <family val="1"/>
      </rPr>
      <t xml:space="preserve"> оценка качества композиций ведется в баллах, но поскольку ЗАИМСТВОВАНА методика подсчета рейтинга у решателей, то баллы приводятся</t>
    </r>
  </si>
  <si>
    <t>ГОДОВОЙ КОНКУРС СШН (многоходовки), 2018</t>
  </si>
  <si>
    <t xml:space="preserve">Ю.Литовко </t>
  </si>
  <si>
    <t xml:space="preserve">А.Шилин </t>
  </si>
  <si>
    <t>ГОДОВОЙ КОНКУРС СШН (кооперативные маты), 2017</t>
  </si>
  <si>
    <t xml:space="preserve">В.Матэуш </t>
  </si>
  <si>
    <t xml:space="preserve">В.Евсеев </t>
  </si>
  <si>
    <t xml:space="preserve">В.Кириллов </t>
  </si>
  <si>
    <t xml:space="preserve">В.Жеглов </t>
  </si>
  <si>
    <t>ГОДОВОЙ КОНКУРС СШН (кооперативные маты), 2018</t>
  </si>
  <si>
    <t>И.Чепа     +</t>
  </si>
  <si>
    <t>Ю.Фокин    +</t>
  </si>
  <si>
    <t>Чемпионат миниатюристов (двухходовки), 2016-2018</t>
  </si>
  <si>
    <t>В. Марковций</t>
  </si>
  <si>
    <t>П. Мурашев</t>
  </si>
  <si>
    <t>Э. Зарубин</t>
  </si>
  <si>
    <t>В. Кожакин</t>
  </si>
  <si>
    <t>В. Шумарин</t>
  </si>
  <si>
    <t>А. Кожакина</t>
  </si>
  <si>
    <t>K. Velikhanov</t>
  </si>
  <si>
    <t>Ю. Алексеев</t>
  </si>
  <si>
    <t>S. Abdullayev</t>
  </si>
  <si>
    <t>А. Тюнин</t>
  </si>
  <si>
    <t>K. Mlynka</t>
  </si>
  <si>
    <t>П. Новiцький</t>
  </si>
  <si>
    <t>Н. Кравцов</t>
  </si>
  <si>
    <t>E. Abdullayev</t>
  </si>
  <si>
    <t>М. Гальма</t>
  </si>
  <si>
    <t>К. Павленко</t>
  </si>
  <si>
    <t>Н. Харчишин</t>
  </si>
  <si>
    <t>Д. Утарова</t>
  </si>
  <si>
    <t>А. Шаклеина</t>
  </si>
  <si>
    <t>Э. Наговицын</t>
  </si>
  <si>
    <t>М. Атаманова</t>
  </si>
  <si>
    <t>В. Желтухов</t>
  </si>
  <si>
    <t>Б. Атанасов</t>
  </si>
  <si>
    <t>Е. Оплян</t>
  </si>
  <si>
    <t>Е. Иванюкович</t>
  </si>
  <si>
    <t>С. Онуфриенко</t>
  </si>
  <si>
    <t>А. Утарова</t>
  </si>
  <si>
    <t>ЧМ 16-18</t>
  </si>
  <si>
    <t>В. Иванов</t>
  </si>
  <si>
    <t>Н. Коблов</t>
  </si>
  <si>
    <t>Г. Игнатенко</t>
  </si>
  <si>
    <t>P Petrašinović</t>
  </si>
  <si>
    <t>SER</t>
  </si>
  <si>
    <t>А. Сыгуров</t>
  </si>
  <si>
    <t>В. Волчек</t>
  </si>
  <si>
    <t>И. Агапов</t>
  </si>
  <si>
    <t>Т. Соломенцева</t>
  </si>
  <si>
    <t>А. Панкратьев</t>
  </si>
  <si>
    <t>В. Юзюк</t>
  </si>
  <si>
    <t xml:space="preserve">UKR  </t>
  </si>
  <si>
    <t>Б. Мулюкин</t>
  </si>
  <si>
    <t>Д. Мотуз</t>
  </si>
  <si>
    <t>Чемпионат миниатюристов (трехходовки), 2016-2018</t>
  </si>
  <si>
    <t xml:space="preserve">ЧМ 16-18 </t>
  </si>
  <si>
    <t>P. Petrašinović</t>
  </si>
  <si>
    <t xml:space="preserve">SER </t>
  </si>
  <si>
    <t xml:space="preserve">BUL </t>
  </si>
  <si>
    <t>S. Javadzade</t>
  </si>
  <si>
    <t>Чемпионат миниатюристов (многоходовки), 2016-2018</t>
  </si>
  <si>
    <t>V. Paliulionis</t>
  </si>
  <si>
    <t>А. Костюков</t>
  </si>
  <si>
    <t>М. Гершинский</t>
  </si>
  <si>
    <t>В. Абросимов</t>
  </si>
  <si>
    <t>Z. Mihajloski</t>
  </si>
  <si>
    <t xml:space="preserve">MAK </t>
  </si>
  <si>
    <t>J. Csak</t>
  </si>
  <si>
    <t xml:space="preserve">HUN </t>
  </si>
  <si>
    <t>Д. Гринченко</t>
  </si>
  <si>
    <t>A. Bidlen</t>
  </si>
  <si>
    <t>Чемпионат миниатюристов (кооперативные маты), 2016-2018</t>
  </si>
  <si>
    <t>В.Винокуров    +</t>
  </si>
  <si>
    <t xml:space="preserve">Н.Колесник </t>
  </si>
  <si>
    <t>А.Лысяный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</si>
</sst>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7">
    <font>
      <sz val="12"/>
      <name val="Arial CYR"/>
      <family val="0"/>
    </font>
    <font>
      <b/>
      <sz val="12"/>
      <color indexed="10"/>
      <name val="Arial CYR"/>
      <family val="2"/>
    </font>
    <font>
      <b/>
      <sz val="12"/>
      <color indexed="12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6"/>
      <name val="Arial CYR"/>
      <family val="2"/>
    </font>
    <font>
      <b/>
      <sz val="16"/>
      <color indexed="8"/>
      <name val="Arial CYR"/>
      <family val="2"/>
    </font>
    <font>
      <b/>
      <sz val="12"/>
      <name val="Arial CYR"/>
      <family val="2"/>
    </font>
    <font>
      <b/>
      <sz val="11.5"/>
      <name val="Times New Roman CYR"/>
      <family val="1"/>
    </font>
    <font>
      <sz val="9.5"/>
      <name val="Times New Roman CYR"/>
      <family val="1"/>
    </font>
    <font>
      <i/>
      <sz val="8.5"/>
      <name val="Times New Roman"/>
      <family val="1"/>
    </font>
    <font>
      <i/>
      <sz val="8.5"/>
      <name val="Arial CYR"/>
      <family val="2"/>
    </font>
    <font>
      <sz val="9.5"/>
      <name val="Times New Roman"/>
      <family val="1"/>
    </font>
    <font>
      <i/>
      <sz val="9.5"/>
      <name val="Times New Roman"/>
      <family val="1"/>
    </font>
    <font>
      <i/>
      <sz val="9.5"/>
      <name val="Times New Roman CYR"/>
      <family val="1"/>
    </font>
    <font>
      <sz val="7"/>
      <name val="Times New Roman"/>
      <family val="1"/>
    </font>
    <font>
      <sz val="7"/>
      <name val="Arial CYR"/>
      <family val="2"/>
    </font>
    <font>
      <sz val="8.5"/>
      <name val="Times New Roman"/>
      <family val="1"/>
    </font>
    <font>
      <sz val="8.5"/>
      <name val="Times New Roman CYR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2"/>
      <color indexed="8"/>
      <name val="Arial"/>
      <family val="2"/>
    </font>
    <font>
      <b/>
      <sz val="20"/>
      <color indexed="10"/>
      <name val="Arial CYR"/>
      <family val="2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2" fillId="2" borderId="0" xfId="0" applyFont="1" applyFill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" fontId="0" fillId="0" borderId="6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 horizontal="justify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2" borderId="0" xfId="0" applyFont="1" applyFill="1" applyAlignment="1">
      <alignment/>
    </xf>
    <xf numFmtId="0" fontId="24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6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top" wrapText="1"/>
    </xf>
    <xf numFmtId="1" fontId="1" fillId="4" borderId="5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1" fillId="8" borderId="5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 vertical="top" wrapText="1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>
      <alignment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 vertical="top" wrapText="1"/>
    </xf>
    <xf numFmtId="1" fontId="0" fillId="8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1" xfId="0" applyFont="1" applyBorder="1" applyAlignment="1">
      <alignment horizontal="left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10" fillId="8" borderId="26" xfId="0" applyFont="1" applyFill="1" applyBorder="1" applyAlignment="1">
      <alignment horizontal="center"/>
    </xf>
    <xf numFmtId="0" fontId="28" fillId="0" borderId="0" xfId="0" applyFont="1" applyAlignment="1">
      <alignment horizontal="justify"/>
    </xf>
    <xf numFmtId="0" fontId="0" fillId="8" borderId="27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9" borderId="6" xfId="0" applyFill="1" applyBorder="1" applyAlignment="1">
      <alignment horizontal="left"/>
    </xf>
    <xf numFmtId="0" fontId="0" fillId="8" borderId="28" xfId="0" applyFill="1" applyBorder="1" applyAlignment="1">
      <alignment horizontal="center"/>
    </xf>
    <xf numFmtId="0" fontId="33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29" xfId="0" applyBorder="1" applyAlignment="1">
      <alignment/>
    </xf>
    <xf numFmtId="1" fontId="0" fillId="0" borderId="2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10" fillId="2" borderId="3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0" fillId="8" borderId="18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1" fontId="0" fillId="0" borderId="27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10" fillId="8" borderId="30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left"/>
    </xf>
    <xf numFmtId="0" fontId="25" fillId="0" borderId="0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0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justify"/>
    </xf>
    <xf numFmtId="1" fontId="5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8" borderId="36" xfId="0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 vertical="top" wrapText="1"/>
    </xf>
    <xf numFmtId="1" fontId="0" fillId="8" borderId="36" xfId="0" applyNumberForma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/>
    </xf>
    <xf numFmtId="165" fontId="0" fillId="0" borderId="0" xfId="0" applyNumberFormat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justify"/>
    </xf>
    <xf numFmtId="1" fontId="1" fillId="0" borderId="3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2" borderId="30" xfId="0" applyFill="1" applyBorder="1" applyAlignment="1">
      <alignment horizontal="center"/>
    </xf>
    <xf numFmtId="165" fontId="0" fillId="9" borderId="6" xfId="0" applyNumberForma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 vertical="top" wrapText="1"/>
    </xf>
    <xf numFmtId="165" fontId="5" fillId="0" borderId="22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1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165" fontId="0" fillId="0" borderId="6" xfId="0" applyNumberFormat="1" applyBorder="1" applyAlignment="1">
      <alignment horizontal="center"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1" fontId="0" fillId="0" borderId="9" xfId="0" applyNumberFormat="1" applyBorder="1" applyAlignment="1">
      <alignment/>
    </xf>
    <xf numFmtId="1" fontId="1" fillId="0" borderId="8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35" fillId="0" borderId="0" xfId="0" applyFont="1" applyAlignment="1">
      <alignment/>
    </xf>
    <xf numFmtId="165" fontId="0" fillId="0" borderId="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7" fillId="0" borderId="0" xfId="0" applyFont="1" applyBorder="1" applyAlignment="1">
      <alignment/>
    </xf>
    <xf numFmtId="165" fontId="36" fillId="9" borderId="6" xfId="18" applyNumberFormat="1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/>
    </xf>
    <xf numFmtId="1" fontId="0" fillId="0" borderId="41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42" xfId="0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36" fillId="0" borderId="6" xfId="18" applyNumberFormat="1" applyFont="1" applyBorder="1" applyAlignment="1">
      <alignment horizontal="center"/>
      <protection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165" fontId="36" fillId="0" borderId="10" xfId="18" applyNumberFormat="1" applyFont="1" applyBorder="1" applyAlignment="1">
      <alignment horizontal="center"/>
      <protection/>
    </xf>
    <xf numFmtId="165" fontId="0" fillId="0" borderId="10" xfId="0" applyNumberFormat="1" applyBorder="1" applyAlignment="1">
      <alignment horizontal="center"/>
    </xf>
    <xf numFmtId="165" fontId="36" fillId="0" borderId="43" xfId="18" applyNumberFormat="1" applyFont="1" applyBorder="1" applyAlignment="1">
      <alignment horizontal="center"/>
      <protection/>
    </xf>
    <xf numFmtId="165" fontId="0" fillId="0" borderId="13" xfId="0" applyNumberFormat="1" applyBorder="1" applyAlignment="1">
      <alignment horizontal="center"/>
    </xf>
    <xf numFmtId="165" fontId="0" fillId="2" borderId="6" xfId="18" applyNumberFormat="1" applyFill="1" applyBorder="1" applyAlignment="1">
      <alignment horizontal="center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6" xfId="18" applyNumberFormat="1" applyFill="1" applyBorder="1" applyAlignment="1">
      <alignment horizontal="center"/>
      <protection/>
    </xf>
    <xf numFmtId="165" fontId="0" fillId="2" borderId="5" xfId="18" applyNumberFormat="1" applyFill="1" applyBorder="1" applyAlignment="1">
      <alignment horizontal="center"/>
      <protection/>
    </xf>
    <xf numFmtId="165" fontId="0" fillId="2" borderId="39" xfId="18" applyNumberFormat="1" applyFill="1" applyBorder="1" applyAlignment="1">
      <alignment horizontal="center"/>
      <protection/>
    </xf>
    <xf numFmtId="1" fontId="6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0" fillId="0" borderId="1" xfId="18" applyNumberFormat="1" applyFill="1" applyBorder="1" applyAlignment="1">
      <alignment horizontal="center"/>
      <protection/>
    </xf>
    <xf numFmtId="0" fontId="7" fillId="0" borderId="1" xfId="0" applyFont="1" applyFill="1" applyBorder="1" applyAlignment="1">
      <alignment horizontal="justify"/>
    </xf>
    <xf numFmtId="1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frosinin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8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2" max="2" width="17.69921875" style="0" customWidth="1"/>
    <col min="4" max="9" width="10.796875" style="0" customWidth="1"/>
    <col min="10" max="10" width="10.8984375" style="0" customWidth="1"/>
    <col min="11" max="11" width="13.3984375" style="0" customWidth="1"/>
    <col min="12" max="13" width="13.59765625" style="0" customWidth="1"/>
    <col min="14" max="19" width="12.3984375" style="0" customWidth="1"/>
    <col min="20" max="27" width="4.796875" style="0" customWidth="1"/>
    <col min="28" max="28" width="6.3984375" style="0" customWidth="1"/>
  </cols>
  <sheetData>
    <row r="1" spans="4:14" ht="26.25">
      <c r="D1" s="134" t="s">
        <v>265</v>
      </c>
      <c r="M1" s="51" t="s">
        <v>152</v>
      </c>
      <c r="N1" s="51" t="s">
        <v>153</v>
      </c>
    </row>
    <row r="2" spans="2:16" ht="20.25">
      <c r="B2" s="103" t="s">
        <v>264</v>
      </c>
      <c r="C2" s="104"/>
      <c r="D2" s="104"/>
      <c r="E2" s="104"/>
      <c r="F2" s="104"/>
      <c r="G2" s="104"/>
      <c r="M2" s="51" t="s">
        <v>30</v>
      </c>
      <c r="N2" s="7">
        <v>2600</v>
      </c>
      <c r="P2" s="25"/>
    </row>
    <row r="3" spans="2:17" ht="20.25">
      <c r="B3" s="103"/>
      <c r="C3" s="103" t="s">
        <v>209</v>
      </c>
      <c r="D3" s="104"/>
      <c r="E3" s="104"/>
      <c r="F3" s="104"/>
      <c r="G3" s="104"/>
      <c r="M3" s="51" t="s">
        <v>63</v>
      </c>
      <c r="N3" s="7">
        <v>2100</v>
      </c>
      <c r="P3" s="25"/>
      <c r="Q3" s="25"/>
    </row>
    <row r="4" spans="3:14" ht="16.5" thickBot="1">
      <c r="C4" s="87" t="s">
        <v>207</v>
      </c>
      <c r="D4" s="87"/>
      <c r="M4" s="68" t="s">
        <v>31</v>
      </c>
      <c r="N4" s="251">
        <v>1800</v>
      </c>
    </row>
    <row r="5" spans="1:16" ht="15.75" thickBot="1">
      <c r="A5" s="91" t="s">
        <v>263</v>
      </c>
      <c r="B5" s="133" t="str">
        <f>2х!A381</f>
        <v>Name</v>
      </c>
      <c r="C5" s="92" t="str">
        <f>2х!B381</f>
        <v>Country</v>
      </c>
      <c r="D5" s="92" t="str">
        <f>2х!C381</f>
        <v>ЧМ 08-10</v>
      </c>
      <c r="E5" s="92" t="str">
        <f>2х!D381</f>
        <v>ЧМ 11-12 </v>
      </c>
      <c r="F5" s="92" t="str">
        <f>2х!E381</f>
        <v>ГК 11</v>
      </c>
      <c r="G5" s="92" t="str">
        <f>2х!F381</f>
        <v>ГК 12</v>
      </c>
      <c r="H5" s="92" t="str">
        <f>2х!G381</f>
        <v>ГК 13</v>
      </c>
      <c r="I5" s="93" t="str">
        <f>2х!H381</f>
        <v>ГК 14</v>
      </c>
      <c r="J5" s="93" t="str">
        <f>2х!I381</f>
        <v>ГК 15</v>
      </c>
      <c r="K5" s="92" t="str">
        <f>2х!J381</f>
        <v>ЧМ 13-15</v>
      </c>
      <c r="L5" s="93" t="str">
        <f>2х!K381</f>
        <v>ГК 16</v>
      </c>
      <c r="M5" s="93" t="str">
        <f>2х!L381</f>
        <v>ГК 17</v>
      </c>
      <c r="N5" s="93" t="str">
        <f>2х!M381</f>
        <v>ГК 18</v>
      </c>
      <c r="O5" s="252" t="s">
        <v>447</v>
      </c>
      <c r="P5" s="210" t="str">
        <f>2х!O381</f>
        <v>ИТОГ</v>
      </c>
    </row>
    <row r="6" spans="1:16" ht="15">
      <c r="A6" s="26">
        <v>1</v>
      </c>
      <c r="B6" s="132" t="str">
        <f>2х!A382</f>
        <v>Д.Туревский</v>
      </c>
      <c r="C6" s="225" t="str">
        <f>2х!B382</f>
        <v>RUS </v>
      </c>
      <c r="D6" s="219">
        <f>2х!C382</f>
        <v>1867.2857142857142</v>
      </c>
      <c r="E6" s="219">
        <f>2х!D382</f>
        <v>0</v>
      </c>
      <c r="F6" s="219">
        <f>2х!E382</f>
        <v>0</v>
      </c>
      <c r="G6" s="219">
        <f>2х!F382</f>
        <v>0</v>
      </c>
      <c r="H6" s="219">
        <f>2х!G382</f>
        <v>0</v>
      </c>
      <c r="I6" s="219">
        <f>2х!H382</f>
        <v>0</v>
      </c>
      <c r="J6" s="219">
        <f>2х!I382</f>
        <v>0</v>
      </c>
      <c r="K6" s="219">
        <f>2х!J382</f>
        <v>0</v>
      </c>
      <c r="L6" s="219">
        <f>2х!K382</f>
        <v>0</v>
      </c>
      <c r="M6" s="219">
        <f>2х!L382</f>
        <v>0</v>
      </c>
      <c r="N6" s="219">
        <f>2х!M382</f>
        <v>0</v>
      </c>
      <c r="O6" s="219">
        <f>2х!N382</f>
        <v>0</v>
      </c>
      <c r="P6" s="211">
        <f>D6</f>
        <v>1867.2857142857142</v>
      </c>
    </row>
    <row r="7" spans="1:16" ht="15">
      <c r="A7" s="2">
        <v>2</v>
      </c>
      <c r="B7" s="132" t="str">
        <f>2х!A420</f>
        <v>В.Пильченко         </v>
      </c>
      <c r="C7" s="225" t="str">
        <f>2х!B420</f>
        <v>RUS</v>
      </c>
      <c r="D7" s="219">
        <f>2х!C420</f>
        <v>0</v>
      </c>
      <c r="E7" s="219">
        <f>2х!D420</f>
        <v>0</v>
      </c>
      <c r="F7" s="219">
        <f>2х!E420</f>
        <v>0</v>
      </c>
      <c r="G7" s="219">
        <f>2х!F420</f>
        <v>0</v>
      </c>
      <c r="H7" s="219">
        <f>2х!G420</f>
        <v>0</v>
      </c>
      <c r="I7" s="219">
        <f>2х!H420</f>
        <v>0</v>
      </c>
      <c r="J7" s="219">
        <f>2х!I420</f>
        <v>0</v>
      </c>
      <c r="K7" s="219">
        <f>2х!J420</f>
        <v>1850.648646655358</v>
      </c>
      <c r="L7" s="219">
        <f>2х!K420</f>
        <v>0</v>
      </c>
      <c r="M7" s="219">
        <f>2х!L420</f>
        <v>0</v>
      </c>
      <c r="N7" s="219">
        <f>2х!M420</f>
        <v>0</v>
      </c>
      <c r="O7" s="219">
        <f>2х!N420</f>
        <v>0</v>
      </c>
      <c r="P7" s="211">
        <f>K7</f>
        <v>1850.648646655358</v>
      </c>
    </row>
    <row r="8" spans="1:16" ht="15">
      <c r="A8" s="26">
        <v>3</v>
      </c>
      <c r="B8" s="132" t="str">
        <f>2х!A387</f>
        <v>П.Мурашев</v>
      </c>
      <c r="C8" s="225" t="str">
        <f>2х!B387</f>
        <v>RUS </v>
      </c>
      <c r="D8" s="219">
        <f>2х!C387</f>
        <v>1809.4285714285716</v>
      </c>
      <c r="E8" s="219">
        <f>2х!D387</f>
        <v>0</v>
      </c>
      <c r="F8" s="219">
        <f>2х!E387</f>
        <v>0</v>
      </c>
      <c r="G8" s="219">
        <f>2х!F387</f>
        <v>1798.39602129</v>
      </c>
      <c r="H8" s="219">
        <f>2х!G387</f>
        <v>1794.7627540826659</v>
      </c>
      <c r="I8" s="219">
        <f>2х!H387</f>
        <v>1807.6015770532995</v>
      </c>
      <c r="J8" s="219">
        <f>2х!I387</f>
        <v>1821.9043615344194</v>
      </c>
      <c r="K8" s="219">
        <f>2х!J387</f>
        <v>1815.0271406445902</v>
      </c>
      <c r="L8" s="219">
        <f>2х!K387</f>
        <v>0</v>
      </c>
      <c r="M8" s="219">
        <f>2х!L387</f>
        <v>0</v>
      </c>
      <c r="N8" s="219">
        <f>2х!M387</f>
        <v>0</v>
      </c>
      <c r="O8" s="219">
        <f>2х!N387</f>
        <v>1833.855545547414</v>
      </c>
      <c r="P8" s="211">
        <f>O8</f>
        <v>1833.855545547414</v>
      </c>
    </row>
    <row r="9" spans="1:16" ht="15">
      <c r="A9" s="26">
        <v>4</v>
      </c>
      <c r="B9" s="132" t="str">
        <f>2х!A404</f>
        <v>R.Lincoln     +</v>
      </c>
      <c r="C9" s="225" t="str">
        <f>2х!B404</f>
        <v>USA </v>
      </c>
      <c r="D9" s="219">
        <f>2х!C404</f>
        <v>1793.357142857143</v>
      </c>
      <c r="E9" s="219">
        <f>2х!D404</f>
        <v>1817.2283091135464</v>
      </c>
      <c r="F9" s="219">
        <f>2х!E404</f>
        <v>1814.8981757548927</v>
      </c>
      <c r="G9" s="219">
        <f>2х!F404</f>
        <v>0</v>
      </c>
      <c r="H9" s="219">
        <f>2х!G404</f>
        <v>0</v>
      </c>
      <c r="I9" s="219">
        <f>2х!H404</f>
        <v>1796.0392956360477</v>
      </c>
      <c r="J9" s="219">
        <f>2х!I404</f>
        <v>0</v>
      </c>
      <c r="K9" s="219">
        <f>2х!J404</f>
        <v>1833.1642451508224</v>
      </c>
      <c r="L9" s="219">
        <f>2х!K404</f>
        <v>0</v>
      </c>
      <c r="M9" s="219">
        <f>2х!L404</f>
        <v>0</v>
      </c>
      <c r="N9" s="219">
        <f>2х!M404</f>
        <v>0</v>
      </c>
      <c r="O9" s="219">
        <f>2х!N404</f>
        <v>0</v>
      </c>
      <c r="P9" s="211">
        <f>K9</f>
        <v>1833.1642451508224</v>
      </c>
    </row>
    <row r="10" spans="1:16" ht="15">
      <c r="A10" s="2">
        <v>5</v>
      </c>
      <c r="B10" s="132" t="str">
        <f>2х!A433</f>
        <v>В.Марковций</v>
      </c>
      <c r="C10" s="225" t="str">
        <f>2х!B433</f>
        <v>UKR </v>
      </c>
      <c r="D10" s="219">
        <f>2х!C433</f>
        <v>0</v>
      </c>
      <c r="E10" s="219">
        <f>2х!D433</f>
        <v>0</v>
      </c>
      <c r="F10" s="219">
        <f>2х!E433</f>
        <v>0</v>
      </c>
      <c r="G10" s="219">
        <f>2х!F433</f>
        <v>0</v>
      </c>
      <c r="H10" s="219">
        <f>2х!G433</f>
        <v>0</v>
      </c>
      <c r="I10" s="219">
        <f>2х!H433</f>
        <v>0</v>
      </c>
      <c r="J10" s="219">
        <f>2х!I433</f>
        <v>0</v>
      </c>
      <c r="K10" s="219">
        <f>2х!J433</f>
        <v>0</v>
      </c>
      <c r="L10" s="219">
        <f>2х!K433</f>
        <v>0</v>
      </c>
      <c r="M10" s="219">
        <f>2х!L433</f>
        <v>1785.4466167790652</v>
      </c>
      <c r="N10" s="219">
        <f>2х!M433</f>
        <v>1805.1018859382882</v>
      </c>
      <c r="O10" s="219">
        <f>2х!N433</f>
        <v>1829.4653500122372</v>
      </c>
      <c r="P10" s="211">
        <f>O10</f>
        <v>1829.4653500122372</v>
      </c>
    </row>
    <row r="11" spans="1:16" ht="15">
      <c r="A11" s="26">
        <v>6</v>
      </c>
      <c r="B11" s="132" t="str">
        <f>2х!A385</f>
        <v>А.Мельничук</v>
      </c>
      <c r="C11" s="225" t="str">
        <f>2х!B385</f>
        <v>RUS </v>
      </c>
      <c r="D11" s="219">
        <f>2х!C385</f>
        <v>1799.7857142857142</v>
      </c>
      <c r="E11" s="219">
        <f>2х!D385</f>
        <v>0</v>
      </c>
      <c r="F11" s="219">
        <f>2х!E385</f>
        <v>1828.518862102918</v>
      </c>
      <c r="G11" s="219">
        <f>2х!F385</f>
        <v>0</v>
      </c>
      <c r="H11" s="219">
        <f>2х!G385</f>
        <v>0</v>
      </c>
      <c r="I11" s="219">
        <f>2х!H385</f>
        <v>0</v>
      </c>
      <c r="J11" s="219">
        <f>2х!I385</f>
        <v>0</v>
      </c>
      <c r="K11" s="219">
        <f>2х!J385</f>
        <v>0</v>
      </c>
      <c r="L11" s="219">
        <f>2х!K385</f>
        <v>0</v>
      </c>
      <c r="M11" s="219">
        <f>2х!L385</f>
        <v>0</v>
      </c>
      <c r="N11" s="219">
        <f>2х!M385</f>
        <v>0</v>
      </c>
      <c r="O11" s="219">
        <f>2х!N385</f>
        <v>0</v>
      </c>
      <c r="P11" s="211">
        <f>F11</f>
        <v>1828.518862102918</v>
      </c>
    </row>
    <row r="12" spans="1:16" ht="15">
      <c r="A12" s="26">
        <v>7</v>
      </c>
      <c r="B12" s="132" t="str">
        <f>2х!A389</f>
        <v>В.Шумарин </v>
      </c>
      <c r="C12" s="225" t="str">
        <f>2х!B389</f>
        <v>RUS </v>
      </c>
      <c r="D12" s="219">
        <f>2х!C389</f>
        <v>0</v>
      </c>
      <c r="E12" s="219">
        <f>2х!D389</f>
        <v>1824.261431137554</v>
      </c>
      <c r="F12" s="219">
        <f>2х!E389</f>
        <v>0</v>
      </c>
      <c r="G12" s="219">
        <f>2х!F389</f>
        <v>0</v>
      </c>
      <c r="H12" s="219">
        <f>2х!G389</f>
        <v>1807.0210361272955</v>
      </c>
      <c r="I12" s="219">
        <f>2х!H389</f>
        <v>1816.217202938559</v>
      </c>
      <c r="J12" s="219">
        <f>2х!I389</f>
        <v>1801.3915621950305</v>
      </c>
      <c r="K12" s="219">
        <f>2х!J389</f>
        <v>1811.6268898886349</v>
      </c>
      <c r="L12" s="219">
        <f>2х!K389</f>
        <v>0</v>
      </c>
      <c r="M12" s="219">
        <f>2х!L389</f>
        <v>0</v>
      </c>
      <c r="N12" s="219">
        <f>2х!M389</f>
        <v>0</v>
      </c>
      <c r="O12" s="219">
        <f>2х!N389</f>
        <v>1823.2146444043071</v>
      </c>
      <c r="P12" s="211">
        <f>O12</f>
        <v>1823.2146444043071</v>
      </c>
    </row>
    <row r="13" spans="1:16" ht="15">
      <c r="A13" s="2">
        <v>8</v>
      </c>
      <c r="B13" s="132" t="str">
        <f>2х!A388</f>
        <v>Ф.Капустин</v>
      </c>
      <c r="C13" s="225" t="str">
        <f>2х!B388</f>
        <v>UKR </v>
      </c>
      <c r="D13" s="219">
        <f>2х!C388</f>
        <v>0</v>
      </c>
      <c r="E13" s="219">
        <f>2х!D388</f>
        <v>0</v>
      </c>
      <c r="F13" s="219">
        <f>2х!E388</f>
        <v>0</v>
      </c>
      <c r="G13" s="219">
        <f>2х!F388</f>
        <v>0</v>
      </c>
      <c r="H13" s="219">
        <f>2х!G388</f>
        <v>0</v>
      </c>
      <c r="I13" s="219">
        <f>2х!H388</f>
        <v>0</v>
      </c>
      <c r="J13" s="219">
        <f>2х!I388</f>
        <v>1821.9043615344194</v>
      </c>
      <c r="K13" s="219">
        <f>2х!J388</f>
        <v>0</v>
      </c>
      <c r="L13" s="219">
        <f>2х!K388</f>
        <v>0</v>
      </c>
      <c r="M13" s="219">
        <f>2х!L388</f>
        <v>0</v>
      </c>
      <c r="N13" s="219">
        <f>2х!M388</f>
        <v>0</v>
      </c>
      <c r="O13" s="219">
        <f>2х!N388</f>
        <v>0</v>
      </c>
      <c r="P13" s="211">
        <f>J13</f>
        <v>1821.9043615344194</v>
      </c>
    </row>
    <row r="14" spans="1:16" ht="15">
      <c r="A14" s="26">
        <v>9</v>
      </c>
      <c r="B14" s="132" t="str">
        <f>2х!A390</f>
        <v>Б.Жежерун</v>
      </c>
      <c r="C14" s="225" t="str">
        <f>2х!B390</f>
        <v>UKR </v>
      </c>
      <c r="D14" s="219">
        <f>2х!C390</f>
        <v>1835.142857142857</v>
      </c>
      <c r="E14" s="219">
        <f>2х!D390</f>
        <v>0</v>
      </c>
      <c r="F14" s="219">
        <f>2х!E390</f>
        <v>1814.4618549619308</v>
      </c>
      <c r="G14" s="219">
        <f>2х!F390</f>
        <v>0</v>
      </c>
      <c r="H14" s="219">
        <f>2х!G390</f>
        <v>0</v>
      </c>
      <c r="I14" s="219">
        <f>2х!H390</f>
        <v>0</v>
      </c>
      <c r="J14" s="219">
        <f>2х!I390</f>
        <v>0</v>
      </c>
      <c r="K14" s="219">
        <f>2х!J390</f>
        <v>0</v>
      </c>
      <c r="L14" s="219">
        <f>2х!K390</f>
        <v>0</v>
      </c>
      <c r="M14" s="219">
        <f>2х!L390</f>
        <v>0</v>
      </c>
      <c r="N14" s="219">
        <f>2х!M390</f>
        <v>0</v>
      </c>
      <c r="O14" s="219">
        <f>2х!N390</f>
        <v>0</v>
      </c>
      <c r="P14" s="211">
        <f>F14</f>
        <v>1814.4618549619308</v>
      </c>
    </row>
    <row r="15" spans="1:16" ht="15">
      <c r="A15" s="26">
        <v>10</v>
      </c>
      <c r="B15" s="132" t="str">
        <f>2х!A438</f>
        <v>В. Кожакин</v>
      </c>
      <c r="C15" s="225" t="str">
        <f>2х!B438</f>
        <v>RUS</v>
      </c>
      <c r="D15" s="219">
        <f>2х!C438</f>
        <v>0</v>
      </c>
      <c r="E15" s="219">
        <f>2х!D438</f>
        <v>0</v>
      </c>
      <c r="F15" s="219">
        <f>2х!E438</f>
        <v>0</v>
      </c>
      <c r="G15" s="219">
        <f>2х!F438</f>
        <v>0</v>
      </c>
      <c r="H15" s="219">
        <f>2х!G438</f>
        <v>0</v>
      </c>
      <c r="I15" s="219">
        <f>2х!H438</f>
        <v>0</v>
      </c>
      <c r="J15" s="219">
        <f>2х!I438</f>
        <v>0</v>
      </c>
      <c r="K15" s="219">
        <f>2х!J438</f>
        <v>0</v>
      </c>
      <c r="L15" s="219">
        <f>2х!K438</f>
        <v>0</v>
      </c>
      <c r="M15" s="219">
        <f>2х!L438</f>
        <v>0</v>
      </c>
      <c r="N15" s="219">
        <f>2х!M438</f>
        <v>0</v>
      </c>
      <c r="O15" s="219">
        <f>2х!N438</f>
        <v>1814.3064129519141</v>
      </c>
      <c r="P15" s="211">
        <f>O15</f>
        <v>1814.3064129519141</v>
      </c>
    </row>
    <row r="16" spans="1:16" ht="15">
      <c r="A16" s="2">
        <v>11</v>
      </c>
      <c r="B16" s="132" t="str">
        <f>2х!A430</f>
        <v>А.Оганесян</v>
      </c>
      <c r="C16" s="225" t="str">
        <f>2х!B430</f>
        <v>RUS</v>
      </c>
      <c r="D16" s="219">
        <f>2х!C430</f>
        <v>0</v>
      </c>
      <c r="E16" s="219">
        <f>2х!D430</f>
        <v>0</v>
      </c>
      <c r="F16" s="219">
        <f>2х!E430</f>
        <v>0</v>
      </c>
      <c r="G16" s="219">
        <f>2х!F430</f>
        <v>0</v>
      </c>
      <c r="H16" s="219">
        <f>2х!G430</f>
        <v>0</v>
      </c>
      <c r="I16" s="219">
        <f>2х!H430</f>
        <v>0</v>
      </c>
      <c r="J16" s="219">
        <f>2х!I430</f>
        <v>0</v>
      </c>
      <c r="K16" s="219">
        <f>2х!J430</f>
        <v>0</v>
      </c>
      <c r="L16" s="219">
        <f>2х!K430</f>
        <v>1813.2221925306314</v>
      </c>
      <c r="M16" s="219">
        <f>2х!L430</f>
        <v>1813.1673940101678</v>
      </c>
      <c r="N16" s="219">
        <f>2х!M430</f>
        <v>0</v>
      </c>
      <c r="O16" s="219">
        <f>2х!N430</f>
        <v>0</v>
      </c>
      <c r="P16" s="211">
        <f>M16</f>
        <v>1813.1673940101678</v>
      </c>
    </row>
    <row r="17" spans="1:16" ht="15">
      <c r="A17" s="26">
        <v>12</v>
      </c>
      <c r="B17" s="132" t="str">
        <f>2х!A439</f>
        <v>А. Кожакина</v>
      </c>
      <c r="C17" s="225" t="str">
        <f>2х!B439</f>
        <v>RUS</v>
      </c>
      <c r="D17" s="219">
        <f>2х!C439</f>
        <v>0</v>
      </c>
      <c r="E17" s="219">
        <f>2х!D439</f>
        <v>0</v>
      </c>
      <c r="F17" s="219">
        <f>2х!E439</f>
        <v>0</v>
      </c>
      <c r="G17" s="219">
        <f>2х!F439</f>
        <v>0</v>
      </c>
      <c r="H17" s="219">
        <f>2х!G439</f>
        <v>0</v>
      </c>
      <c r="I17" s="219">
        <f>2х!H439</f>
        <v>0</v>
      </c>
      <c r="J17" s="219">
        <f>2х!I439</f>
        <v>0</v>
      </c>
      <c r="K17" s="219">
        <f>2х!J439</f>
        <v>0</v>
      </c>
      <c r="L17" s="219">
        <f>2х!K439</f>
        <v>0</v>
      </c>
      <c r="M17" s="219">
        <f>2х!L439</f>
        <v>0</v>
      </c>
      <c r="N17" s="219">
        <f>2х!M439</f>
        <v>0</v>
      </c>
      <c r="O17" s="219">
        <f>2х!N439</f>
        <v>1812.6992700947712</v>
      </c>
      <c r="P17" s="211">
        <f>O17</f>
        <v>1812.6992700947712</v>
      </c>
    </row>
    <row r="18" spans="1:16" ht="15">
      <c r="A18" s="26">
        <v>13</v>
      </c>
      <c r="B18" s="132" t="str">
        <f>2х!A440</f>
        <v>K. Velikhanov</v>
      </c>
      <c r="C18" s="225" t="str">
        <f>2х!B440</f>
        <v>AZE</v>
      </c>
      <c r="D18" s="219">
        <f>2х!C440</f>
        <v>0</v>
      </c>
      <c r="E18" s="219">
        <f>2х!D440</f>
        <v>0</v>
      </c>
      <c r="F18" s="219">
        <f>2х!E440</f>
        <v>0</v>
      </c>
      <c r="G18" s="219">
        <f>2х!F440</f>
        <v>0</v>
      </c>
      <c r="H18" s="219">
        <f>2х!G440</f>
        <v>0</v>
      </c>
      <c r="I18" s="219">
        <f>2х!H440</f>
        <v>0</v>
      </c>
      <c r="J18" s="219">
        <f>2х!I440</f>
        <v>0</v>
      </c>
      <c r="K18" s="219">
        <f>2х!J440</f>
        <v>0</v>
      </c>
      <c r="L18" s="219">
        <f>2х!K440</f>
        <v>0</v>
      </c>
      <c r="M18" s="219">
        <f>2х!L440</f>
        <v>0</v>
      </c>
      <c r="N18" s="219">
        <f>2х!M440</f>
        <v>0</v>
      </c>
      <c r="O18" s="219">
        <f>2х!N440</f>
        <v>1811.0921272376283</v>
      </c>
      <c r="P18" s="211">
        <f>O18</f>
        <v>1811.0921272376283</v>
      </c>
    </row>
    <row r="19" spans="1:16" ht="15">
      <c r="A19" s="2">
        <v>14</v>
      </c>
      <c r="B19" s="132" t="str">
        <f>2х!A391</f>
        <v>В.Чепижный</v>
      </c>
      <c r="C19" s="225" t="str">
        <f>2х!B391</f>
        <v>RUS </v>
      </c>
      <c r="D19" s="219">
        <f>2х!C391</f>
        <v>0</v>
      </c>
      <c r="E19" s="219">
        <f>2х!D391</f>
        <v>0</v>
      </c>
      <c r="F19" s="219">
        <f>2х!E391</f>
        <v>1809.3817200682975</v>
      </c>
      <c r="G19" s="219">
        <f>2х!F391</f>
        <v>1811.2188478539597</v>
      </c>
      <c r="H19" s="219">
        <f>2х!G391</f>
        <v>1810.455368977985</v>
      </c>
      <c r="I19" s="219">
        <f>2х!H391</f>
        <v>0</v>
      </c>
      <c r="J19" s="219">
        <f>2х!I391</f>
        <v>0</v>
      </c>
      <c r="K19" s="219">
        <f>2х!J391</f>
        <v>0</v>
      </c>
      <c r="L19" s="219">
        <f>2х!K391</f>
        <v>0</v>
      </c>
      <c r="M19" s="219">
        <f>2х!L391</f>
        <v>0</v>
      </c>
      <c r="N19" s="219">
        <f>2х!M391</f>
        <v>0</v>
      </c>
      <c r="O19" s="219">
        <f>2х!N391</f>
        <v>0</v>
      </c>
      <c r="P19" s="232">
        <f>H19</f>
        <v>1810.455368977985</v>
      </c>
    </row>
    <row r="20" spans="1:16" ht="15">
      <c r="A20" s="26">
        <v>15</v>
      </c>
      <c r="B20" s="132" t="str">
        <f>2х!A393</f>
        <v>M.Svitek</v>
      </c>
      <c r="C20" s="225" t="str">
        <f>2х!B393</f>
        <v>CZE </v>
      </c>
      <c r="D20" s="219">
        <f>2х!C393</f>
        <v>1809.4285714285716</v>
      </c>
      <c r="E20" s="219">
        <f>2х!D393</f>
        <v>0</v>
      </c>
      <c r="F20" s="219">
        <f>2х!E393</f>
        <v>0</v>
      </c>
      <c r="G20" s="219">
        <f>2х!F393</f>
        <v>0</v>
      </c>
      <c r="H20" s="219">
        <f>2х!G393</f>
        <v>0</v>
      </c>
      <c r="I20" s="219">
        <f>2х!H393</f>
        <v>0</v>
      </c>
      <c r="J20" s="219">
        <f>2х!I393</f>
        <v>0</v>
      </c>
      <c r="K20" s="219">
        <f>2х!J393</f>
        <v>0</v>
      </c>
      <c r="L20" s="219">
        <f>2х!K393</f>
        <v>0</v>
      </c>
      <c r="M20" s="219">
        <f>2х!L393</f>
        <v>0</v>
      </c>
      <c r="N20" s="219">
        <f>2х!M393</f>
        <v>0</v>
      </c>
      <c r="O20" s="219">
        <f>2х!N393</f>
        <v>0</v>
      </c>
      <c r="P20" s="232">
        <f>D20</f>
        <v>1809.4285714285716</v>
      </c>
    </row>
    <row r="21" spans="1:16" ht="15">
      <c r="A21" s="26">
        <v>16</v>
      </c>
      <c r="B21" s="132" t="str">
        <f>2х!A421</f>
        <v>П.Новицкий             </v>
      </c>
      <c r="C21" s="225" t="str">
        <f>2х!B421</f>
        <v>UKR </v>
      </c>
      <c r="D21" s="219">
        <f>2х!C421</f>
        <v>0</v>
      </c>
      <c r="E21" s="219">
        <f>2х!D421</f>
        <v>0</v>
      </c>
      <c r="F21" s="219">
        <f>2х!E421</f>
        <v>0</v>
      </c>
      <c r="G21" s="219">
        <f>2х!F421</f>
        <v>0</v>
      </c>
      <c r="H21" s="219">
        <f>2х!G421</f>
        <v>0</v>
      </c>
      <c r="I21" s="219">
        <f>2х!H421</f>
        <v>0</v>
      </c>
      <c r="J21" s="219">
        <f>2х!I421</f>
        <v>0</v>
      </c>
      <c r="K21" s="219">
        <f>2х!J421</f>
        <v>1808.0242643262777</v>
      </c>
      <c r="L21" s="219">
        <f>2х!K421</f>
        <v>0</v>
      </c>
      <c r="M21" s="219">
        <f>2х!L421</f>
        <v>0</v>
      </c>
      <c r="N21" s="219">
        <f>2х!M421</f>
        <v>0</v>
      </c>
      <c r="O21" s="219">
        <f>2х!N421</f>
        <v>1809.2044030454244</v>
      </c>
      <c r="P21" s="211">
        <f>O21</f>
        <v>1809.2044030454244</v>
      </c>
    </row>
    <row r="22" spans="1:16" ht="15">
      <c r="A22" s="2">
        <v>17</v>
      </c>
      <c r="B22" s="132" t="str">
        <f>2х!A426</f>
        <v>С.Абдуллаев </v>
      </c>
      <c r="C22" s="225" t="str">
        <f>2х!B426</f>
        <v>AZE</v>
      </c>
      <c r="D22" s="219">
        <f>2х!C426</f>
        <v>0</v>
      </c>
      <c r="E22" s="219">
        <f>2х!D426</f>
        <v>0</v>
      </c>
      <c r="F22" s="219">
        <f>2х!E426</f>
        <v>0</v>
      </c>
      <c r="G22" s="219">
        <f>2х!F426</f>
        <v>0</v>
      </c>
      <c r="H22" s="219">
        <f>2х!G426</f>
        <v>0</v>
      </c>
      <c r="I22" s="219">
        <f>2х!H426</f>
        <v>0</v>
      </c>
      <c r="J22" s="219">
        <f>2х!I426</f>
        <v>0</v>
      </c>
      <c r="K22" s="219">
        <f>2х!J426</f>
        <v>1812.0772180839294</v>
      </c>
      <c r="L22" s="219">
        <f>2х!K426</f>
        <v>0</v>
      </c>
      <c r="M22" s="219">
        <f>2х!L426</f>
        <v>1825.2941034307669</v>
      </c>
      <c r="N22" s="219">
        <f>2х!M426</f>
        <v>1794.0254086388218</v>
      </c>
      <c r="O22" s="219">
        <f>2х!N426</f>
        <v>1807.8778415233428</v>
      </c>
      <c r="P22" s="232">
        <f>O22</f>
        <v>1807.8778415233428</v>
      </c>
    </row>
    <row r="23" spans="1:16" ht="15">
      <c r="A23" s="26">
        <v>18</v>
      </c>
      <c r="B23" s="132" t="str">
        <f>2х!A441</f>
        <v>А. Тюнин</v>
      </c>
      <c r="C23" s="225" t="str">
        <f>2х!B441</f>
        <v>RUS</v>
      </c>
      <c r="D23" s="219">
        <f>2х!C441</f>
        <v>0</v>
      </c>
      <c r="E23" s="219">
        <f>2х!D441</f>
        <v>0</v>
      </c>
      <c r="F23" s="219">
        <f>2х!E441</f>
        <v>0</v>
      </c>
      <c r="G23" s="219">
        <f>2х!F441</f>
        <v>0</v>
      </c>
      <c r="H23" s="219">
        <f>2х!G441</f>
        <v>0</v>
      </c>
      <c r="I23" s="219">
        <f>2х!H441</f>
        <v>0</v>
      </c>
      <c r="J23" s="219">
        <f>2х!I441</f>
        <v>0</v>
      </c>
      <c r="K23" s="219">
        <f>2х!J441</f>
        <v>0</v>
      </c>
      <c r="L23" s="219">
        <f>2х!K441</f>
        <v>0</v>
      </c>
      <c r="M23" s="219">
        <f>2х!L441</f>
        <v>0</v>
      </c>
      <c r="N23" s="219">
        <f>2х!M441</f>
        <v>0</v>
      </c>
      <c r="O23" s="219">
        <f>2х!N441</f>
        <v>1807.8778415233428</v>
      </c>
      <c r="P23" s="211">
        <f>O23</f>
        <v>1807.8778415233428</v>
      </c>
    </row>
    <row r="24" spans="1:16" ht="15">
      <c r="A24" s="26">
        <v>19</v>
      </c>
      <c r="B24" s="132" t="str">
        <f>2х!A396</f>
        <v>Р.Залокоцкий</v>
      </c>
      <c r="C24" s="225" t="str">
        <f>2х!B396</f>
        <v>UKR </v>
      </c>
      <c r="D24" s="219">
        <f>2х!C396</f>
        <v>0</v>
      </c>
      <c r="E24" s="219">
        <f>2х!D396</f>
        <v>0</v>
      </c>
      <c r="F24" s="219">
        <f>2х!E396</f>
        <v>1802.9531486397261</v>
      </c>
      <c r="G24" s="219">
        <f>2х!F396</f>
        <v>0</v>
      </c>
      <c r="H24" s="219">
        <f>2х!G396</f>
        <v>0</v>
      </c>
      <c r="I24" s="219">
        <f>2х!H396</f>
        <v>0</v>
      </c>
      <c r="J24" s="219">
        <f>2х!I396</f>
        <v>0</v>
      </c>
      <c r="K24" s="219">
        <f>2х!J396</f>
        <v>0</v>
      </c>
      <c r="L24" s="219">
        <f>2х!K396</f>
        <v>0</v>
      </c>
      <c r="M24" s="219">
        <f>2х!L396</f>
        <v>0</v>
      </c>
      <c r="N24" s="219">
        <f>2х!M396</f>
        <v>0</v>
      </c>
      <c r="O24" s="219">
        <f>2х!N396</f>
        <v>0</v>
      </c>
      <c r="P24" s="211">
        <f>F24</f>
        <v>1802.9531486397261</v>
      </c>
    </row>
    <row r="25" spans="1:16" ht="15">
      <c r="A25" s="2">
        <v>20</v>
      </c>
      <c r="B25" s="132" t="str">
        <f>2х!A397</f>
        <v>В.Иванов</v>
      </c>
      <c r="C25" s="225" t="str">
        <f>2х!B397</f>
        <v>RUS </v>
      </c>
      <c r="D25" s="219">
        <f>2х!C397</f>
        <v>0</v>
      </c>
      <c r="E25" s="219">
        <f>2х!D397</f>
        <v>0</v>
      </c>
      <c r="F25" s="219">
        <f>2х!E397</f>
        <v>1802.9531486397261</v>
      </c>
      <c r="G25" s="219">
        <f>2х!F397</f>
        <v>0</v>
      </c>
      <c r="H25" s="219">
        <f>2х!G397</f>
        <v>0</v>
      </c>
      <c r="I25" s="219">
        <f>2х!H397</f>
        <v>0</v>
      </c>
      <c r="J25" s="219">
        <f>2х!I397</f>
        <v>0</v>
      </c>
      <c r="K25" s="219">
        <f>2х!J397</f>
        <v>0</v>
      </c>
      <c r="L25" s="219">
        <f>2х!K397</f>
        <v>0</v>
      </c>
      <c r="M25" s="219">
        <f>2х!L397</f>
        <v>0</v>
      </c>
      <c r="N25" s="219">
        <f>2х!M397</f>
        <v>0</v>
      </c>
      <c r="O25" s="219">
        <f>2х!N397</f>
        <v>0</v>
      </c>
      <c r="P25" s="211">
        <f>F25</f>
        <v>1802.9531486397261</v>
      </c>
    </row>
    <row r="26" spans="1:16" ht="15">
      <c r="A26" s="26">
        <v>21</v>
      </c>
      <c r="B26" s="132" t="str">
        <f>2х!A436</f>
        <v>В.Копыл </v>
      </c>
      <c r="C26" s="225" t="str">
        <f>2х!B436</f>
        <v>UKR </v>
      </c>
      <c r="D26" s="219">
        <f>2х!C436</f>
        <v>0</v>
      </c>
      <c r="E26" s="219">
        <f>2х!D436</f>
        <v>0</v>
      </c>
      <c r="F26" s="219">
        <f>2х!E436</f>
        <v>0</v>
      </c>
      <c r="G26" s="219">
        <f>2х!F436</f>
        <v>0</v>
      </c>
      <c r="H26" s="219">
        <f>2х!G436</f>
        <v>0</v>
      </c>
      <c r="I26" s="219">
        <f>2х!H436</f>
        <v>0</v>
      </c>
      <c r="J26" s="219">
        <f>2х!I436</f>
        <v>0</v>
      </c>
      <c r="K26" s="219">
        <f>2х!J436</f>
        <v>0</v>
      </c>
      <c r="L26" s="219">
        <f>2х!K436</f>
        <v>0</v>
      </c>
      <c r="M26" s="219">
        <f>2х!L436</f>
        <v>0</v>
      </c>
      <c r="N26" s="219">
        <f>2х!M436</f>
        <v>1802.2866452467542</v>
      </c>
      <c r="O26" s="219">
        <f>2х!N436</f>
        <v>0</v>
      </c>
      <c r="P26" s="211">
        <f>N26</f>
        <v>1802.2866452467542</v>
      </c>
    </row>
    <row r="27" spans="1:16" ht="15">
      <c r="A27" s="26">
        <v>22</v>
      </c>
      <c r="B27" s="132" t="str">
        <f>2х!A394</f>
        <v>Ю.Алексеев</v>
      </c>
      <c r="C27" s="225" t="str">
        <f>2х!B394</f>
        <v>RUS </v>
      </c>
      <c r="D27" s="219">
        <f>2х!C394</f>
        <v>0</v>
      </c>
      <c r="E27" s="219">
        <f>2х!D394</f>
        <v>0</v>
      </c>
      <c r="F27" s="219">
        <f>2х!E394</f>
        <v>0</v>
      </c>
      <c r="G27" s="219">
        <f>2х!F394</f>
        <v>1804.3472041163513</v>
      </c>
      <c r="H27" s="219">
        <f>2х!G394</f>
        <v>0</v>
      </c>
      <c r="I27" s="219">
        <f>2х!H394</f>
        <v>0</v>
      </c>
      <c r="J27" s="219">
        <f>2х!I394</f>
        <v>0</v>
      </c>
      <c r="K27" s="219">
        <f>2х!J394</f>
        <v>0</v>
      </c>
      <c r="L27" s="219">
        <f>2х!K394</f>
        <v>0</v>
      </c>
      <c r="M27" s="219">
        <f>2х!L394</f>
        <v>0</v>
      </c>
      <c r="N27" s="219">
        <f>2х!M394</f>
        <v>1792.4290934652822</v>
      </c>
      <c r="O27" s="219">
        <f>2х!N394</f>
        <v>1802.0772028003748</v>
      </c>
      <c r="P27" s="232">
        <f>O27</f>
        <v>1802.0772028003748</v>
      </c>
    </row>
    <row r="28" spans="1:16" ht="15">
      <c r="A28" s="2">
        <v>23</v>
      </c>
      <c r="B28" s="132" t="str">
        <f>2х!A399</f>
        <v>И.Антипин</v>
      </c>
      <c r="C28" s="225" t="str">
        <f>2х!B399</f>
        <v>RUS </v>
      </c>
      <c r="D28" s="219">
        <f>2х!C399</f>
        <v>0</v>
      </c>
      <c r="E28" s="219">
        <f>2х!D399</f>
        <v>0</v>
      </c>
      <c r="F28" s="219">
        <f>2х!E399</f>
        <v>0</v>
      </c>
      <c r="G28" s="219">
        <f>2х!F399</f>
        <v>0</v>
      </c>
      <c r="H28" s="219">
        <f>2х!G399</f>
        <v>0</v>
      </c>
      <c r="I28" s="219">
        <f>2х!H399</f>
        <v>1798.4253864966972</v>
      </c>
      <c r="J28" s="219">
        <f>2х!I399</f>
        <v>0</v>
      </c>
      <c r="K28" s="219">
        <f>2х!J399</f>
        <v>0</v>
      </c>
      <c r="L28" s="219">
        <f>2х!K399</f>
        <v>0</v>
      </c>
      <c r="M28" s="219">
        <f>2х!L399</f>
        <v>0</v>
      </c>
      <c r="N28" s="219">
        <f>2х!M399</f>
        <v>0</v>
      </c>
      <c r="O28" s="219">
        <f>2х!N399</f>
        <v>0</v>
      </c>
      <c r="P28" s="232">
        <f>I28</f>
        <v>1798.4253864966972</v>
      </c>
    </row>
    <row r="29" spans="1:16" ht="15">
      <c r="A29" s="26">
        <v>24</v>
      </c>
      <c r="B29" s="132" t="str">
        <f>2х!A386</f>
        <v>Э.Наговицын </v>
      </c>
      <c r="C29" s="225" t="str">
        <f>2х!B386</f>
        <v>RUS </v>
      </c>
      <c r="D29" s="219">
        <f>2х!C386</f>
        <v>0</v>
      </c>
      <c r="E29" s="219">
        <f>2х!D386</f>
        <v>1817.8328597089824</v>
      </c>
      <c r="F29" s="219">
        <f>2х!E386</f>
        <v>1834.6030474406384</v>
      </c>
      <c r="G29" s="219">
        <f>2х!F386</f>
        <v>1829.6922168130236</v>
      </c>
      <c r="H29" s="219">
        <f>2х!G386</f>
        <v>1843.08744587419</v>
      </c>
      <c r="I29" s="219">
        <f>2х!H386</f>
        <v>0</v>
      </c>
      <c r="J29" s="219">
        <f>2х!I386</f>
        <v>1826.549806949807</v>
      </c>
      <c r="K29" s="219">
        <f>2х!J386</f>
        <v>1806.3469282395456</v>
      </c>
      <c r="L29" s="219">
        <f>2х!K386</f>
        <v>1810.9080415773167</v>
      </c>
      <c r="M29" s="219">
        <f>2х!L386</f>
        <v>1805.2625160680495</v>
      </c>
      <c r="N29" s="219">
        <f>2х!M386</f>
        <v>1812.346377258267</v>
      </c>
      <c r="O29" s="219">
        <f>2х!N386</f>
        <v>1798.051611869259</v>
      </c>
      <c r="P29" s="211">
        <f>O29</f>
        <v>1798.051611869259</v>
      </c>
    </row>
    <row r="30" spans="1:16" ht="15">
      <c r="A30" s="26">
        <v>25</v>
      </c>
      <c r="B30" s="132" t="str">
        <f>2х!A401</f>
        <v>А.Панкратьев </v>
      </c>
      <c r="C30" s="225" t="str">
        <f>2х!B401</f>
        <v>RUS </v>
      </c>
      <c r="D30" s="219">
        <f>2х!C401</f>
        <v>0</v>
      </c>
      <c r="E30" s="219">
        <f>2х!D401</f>
        <v>1798.5471454232681</v>
      </c>
      <c r="F30" s="219">
        <f>2х!E401</f>
        <v>0</v>
      </c>
      <c r="G30" s="219">
        <f>2х!F401</f>
        <v>0</v>
      </c>
      <c r="H30" s="219">
        <f>2х!G401</f>
        <v>0</v>
      </c>
      <c r="I30" s="219">
        <f>2х!H401</f>
        <v>1797.4042604161227</v>
      </c>
      <c r="J30" s="219">
        <f>2х!I401</f>
        <v>0</v>
      </c>
      <c r="K30" s="219">
        <f>2х!J401</f>
        <v>0</v>
      </c>
      <c r="L30" s="219">
        <f>2х!K401</f>
        <v>0</v>
      </c>
      <c r="M30" s="219">
        <f>2х!L401</f>
        <v>0</v>
      </c>
      <c r="N30" s="219">
        <f>2х!M401</f>
        <v>0</v>
      </c>
      <c r="O30" s="219">
        <f>2х!N401</f>
        <v>0</v>
      </c>
      <c r="P30" s="211">
        <f>I30</f>
        <v>1797.4042604161227</v>
      </c>
    </row>
    <row r="31" spans="1:16" ht="15">
      <c r="A31" s="2">
        <v>26</v>
      </c>
      <c r="B31" s="132" t="str">
        <f>2х!A395</f>
        <v>Э. Абдуллаев </v>
      </c>
      <c r="C31" s="225" t="str">
        <f>2х!B395</f>
        <v>AZE</v>
      </c>
      <c r="D31" s="219">
        <f>2х!C395</f>
        <v>0</v>
      </c>
      <c r="E31" s="219">
        <f>2х!D395</f>
        <v>0</v>
      </c>
      <c r="F31" s="219">
        <f>2х!E395</f>
        <v>0</v>
      </c>
      <c r="G31" s="219">
        <f>2х!F395</f>
        <v>1804.3472041163513</v>
      </c>
      <c r="H31" s="219">
        <f>2х!G395</f>
        <v>0</v>
      </c>
      <c r="I31" s="219">
        <f>2х!H395</f>
        <v>0</v>
      </c>
      <c r="J31" s="219">
        <f>2х!I395</f>
        <v>0</v>
      </c>
      <c r="K31" s="219">
        <f>2х!J395</f>
        <v>1733.1330481598939</v>
      </c>
      <c r="L31" s="219">
        <f>2х!K395</f>
        <v>0</v>
      </c>
      <c r="M31" s="219">
        <f>2х!L395</f>
        <v>0</v>
      </c>
      <c r="N31" s="219">
        <f>2х!M395</f>
        <v>0</v>
      </c>
      <c r="O31" s="219">
        <f>2х!N395</f>
        <v>1796.6278415233428</v>
      </c>
      <c r="P31" s="211">
        <f>O31</f>
        <v>1796.6278415233428</v>
      </c>
    </row>
    <row r="32" spans="1:16" ht="15">
      <c r="A32" s="26">
        <v>27</v>
      </c>
      <c r="B32" s="132" t="str">
        <f>2х!A402</f>
        <v>А.Кириченко   </v>
      </c>
      <c r="C32" s="225" t="str">
        <f>2х!B402</f>
        <v>RUS </v>
      </c>
      <c r="D32" s="219">
        <f>2х!C402</f>
        <v>1796.5714285714287</v>
      </c>
      <c r="E32" s="219">
        <f>2х!D402</f>
        <v>0</v>
      </c>
      <c r="F32" s="219">
        <f>2х!E402</f>
        <v>0</v>
      </c>
      <c r="G32" s="219">
        <f>2х!F402</f>
        <v>0</v>
      </c>
      <c r="H32" s="219">
        <f>2х!G402</f>
        <v>0</v>
      </c>
      <c r="I32" s="219">
        <f>2х!H402</f>
        <v>0</v>
      </c>
      <c r="J32" s="219">
        <f>2х!I402</f>
        <v>0</v>
      </c>
      <c r="K32" s="219">
        <f>2х!J402</f>
        <v>0</v>
      </c>
      <c r="L32" s="219">
        <f>2х!K402</f>
        <v>0</v>
      </c>
      <c r="M32" s="219">
        <f>2х!L402</f>
        <v>0</v>
      </c>
      <c r="N32" s="219">
        <f>2х!M402</f>
        <v>0</v>
      </c>
      <c r="O32" s="219">
        <f>2х!N402</f>
        <v>0</v>
      </c>
      <c r="P32" s="211">
        <f>D32</f>
        <v>1796.5714285714287</v>
      </c>
    </row>
    <row r="33" spans="1:16" ht="15">
      <c r="A33" s="26">
        <v>28</v>
      </c>
      <c r="B33" s="132" t="str">
        <f>2х!A403</f>
        <v>В.Винокуров     +</v>
      </c>
      <c r="C33" s="225" t="str">
        <f>2х!B403</f>
        <v>RUS </v>
      </c>
      <c r="D33" s="219">
        <f>2х!C403</f>
        <v>0</v>
      </c>
      <c r="E33" s="219">
        <f>2х!D403</f>
        <v>0</v>
      </c>
      <c r="F33" s="219">
        <f>2х!E403</f>
        <v>1796.5245772111546</v>
      </c>
      <c r="G33" s="219">
        <f>2х!F403</f>
        <v>0</v>
      </c>
      <c r="H33" s="219">
        <f>2х!G403</f>
        <v>0</v>
      </c>
      <c r="I33" s="219">
        <f>2х!H403</f>
        <v>0</v>
      </c>
      <c r="J33" s="219">
        <f>2х!I403</f>
        <v>0</v>
      </c>
      <c r="K33" s="219">
        <f>2х!J403</f>
        <v>0</v>
      </c>
      <c r="L33" s="219">
        <f>2х!K403</f>
        <v>0</v>
      </c>
      <c r="M33" s="219">
        <f>2х!L403</f>
        <v>0</v>
      </c>
      <c r="N33" s="219">
        <f>2х!M403</f>
        <v>0</v>
      </c>
      <c r="O33" s="219">
        <f>2х!N403</f>
        <v>0</v>
      </c>
      <c r="P33" s="211">
        <f>F33</f>
        <v>1796.5245772111546</v>
      </c>
    </row>
    <row r="34" spans="1:16" ht="15">
      <c r="A34" s="2">
        <v>29</v>
      </c>
      <c r="B34" s="132" t="str">
        <f>2х!A405</f>
        <v>W.Diaz</v>
      </c>
      <c r="C34" s="225" t="str">
        <f>2х!B405</f>
        <v>ARG</v>
      </c>
      <c r="D34" s="219">
        <f>2х!C405</f>
        <v>0</v>
      </c>
      <c r="E34" s="219">
        <f>2х!D405</f>
        <v>0</v>
      </c>
      <c r="F34" s="219">
        <f>2х!E405</f>
        <v>0</v>
      </c>
      <c r="G34" s="219">
        <f>2х!F405</f>
        <v>0</v>
      </c>
      <c r="H34" s="219">
        <f>2х!G405</f>
        <v>1795.9215725705446</v>
      </c>
      <c r="I34" s="219">
        <f>2х!H405</f>
        <v>0</v>
      </c>
      <c r="J34" s="219">
        <f>2х!I405</f>
        <v>0</v>
      </c>
      <c r="K34" s="219">
        <f>2х!J405</f>
        <v>0</v>
      </c>
      <c r="L34" s="219">
        <f>2х!K405</f>
        <v>0</v>
      </c>
      <c r="M34" s="219">
        <f>2х!L405</f>
        <v>0</v>
      </c>
      <c r="N34" s="219">
        <f>2х!M405</f>
        <v>0</v>
      </c>
      <c r="O34" s="219">
        <f>2х!N405</f>
        <v>0</v>
      </c>
      <c r="P34" s="211">
        <f>H34</f>
        <v>1795.9215725705446</v>
      </c>
    </row>
    <row r="35" spans="1:16" ht="15">
      <c r="A35" s="26">
        <v>30</v>
      </c>
      <c r="B35" s="132" t="str">
        <f>2х!A437</f>
        <v>Ю.Парамонов </v>
      </c>
      <c r="C35" s="225" t="str">
        <f>2х!B437</f>
        <v>RUS </v>
      </c>
      <c r="D35" s="219">
        <f>2х!C437</f>
        <v>0</v>
      </c>
      <c r="E35" s="219">
        <f>2х!D437</f>
        <v>0</v>
      </c>
      <c r="F35" s="219">
        <f>2х!E437</f>
        <v>0</v>
      </c>
      <c r="G35" s="219">
        <f>2х!F437</f>
        <v>0</v>
      </c>
      <c r="H35" s="219">
        <f>2х!G437</f>
        <v>0</v>
      </c>
      <c r="I35" s="219">
        <f>2х!H437</f>
        <v>0</v>
      </c>
      <c r="J35" s="219">
        <f>2х!I437</f>
        <v>0</v>
      </c>
      <c r="K35" s="219">
        <f>2х!J437</f>
        <v>0</v>
      </c>
      <c r="L35" s="219">
        <f>2х!K437</f>
        <v>0</v>
      </c>
      <c r="M35" s="219">
        <f>2х!L437</f>
        <v>0</v>
      </c>
      <c r="N35" s="219">
        <f>2х!M437</f>
        <v>1795.8580738181827</v>
      </c>
      <c r="O35" s="219">
        <f>2х!N437</f>
        <v>0</v>
      </c>
      <c r="P35" s="211">
        <f>N35</f>
        <v>1795.8580738181827</v>
      </c>
    </row>
    <row r="36" spans="1:16" ht="15">
      <c r="A36" s="26">
        <v>31</v>
      </c>
      <c r="B36" s="132" t="str">
        <f>2х!A398</f>
        <v>В.Шматов</v>
      </c>
      <c r="C36" s="225" t="str">
        <f>2х!B398</f>
        <v>RUS </v>
      </c>
      <c r="D36" s="219">
        <f>2х!C398</f>
        <v>1799.7857142857142</v>
      </c>
      <c r="E36" s="219">
        <f>2х!D398</f>
        <v>1808.0668142980696</v>
      </c>
      <c r="F36" s="219">
        <f>2х!E398</f>
        <v>0</v>
      </c>
      <c r="G36" s="219">
        <f>2х!F398</f>
        <v>1797.3986018626629</v>
      </c>
      <c r="H36" s="219">
        <f>2х!G398</f>
        <v>0</v>
      </c>
      <c r="I36" s="219">
        <f>2х!H398</f>
        <v>0</v>
      </c>
      <c r="J36" s="219">
        <f>2х!I398</f>
        <v>1801.0447876447877</v>
      </c>
      <c r="K36" s="219">
        <f>2х!J398</f>
        <v>0</v>
      </c>
      <c r="L36" s="219">
        <f>2х!K398</f>
        <v>1794.8385637533295</v>
      </c>
      <c r="M36" s="219">
        <f>2х!L398</f>
        <v>0</v>
      </c>
      <c r="N36" s="219">
        <f>2х!M398</f>
        <v>0</v>
      </c>
      <c r="O36" s="219">
        <f>2х!N398</f>
        <v>0</v>
      </c>
      <c r="P36" s="232">
        <f>L36</f>
        <v>1794.8385637533295</v>
      </c>
    </row>
    <row r="37" spans="1:16" ht="15">
      <c r="A37" s="2">
        <v>32</v>
      </c>
      <c r="B37" s="132" t="str">
        <f>2х!A442</f>
        <v>М. Гальма</v>
      </c>
      <c r="C37" s="225" t="str">
        <f>2х!B442</f>
        <v>UKR</v>
      </c>
      <c r="D37" s="219">
        <f>2х!C442</f>
        <v>0</v>
      </c>
      <c r="E37" s="219">
        <f>2х!D442</f>
        <v>0</v>
      </c>
      <c r="F37" s="219">
        <f>2х!E442</f>
        <v>0</v>
      </c>
      <c r="G37" s="219">
        <f>2х!F442</f>
        <v>0</v>
      </c>
      <c r="H37" s="219">
        <f>2х!G442</f>
        <v>0</v>
      </c>
      <c r="I37" s="219">
        <f>2х!H442</f>
        <v>0</v>
      </c>
      <c r="J37" s="219">
        <f>2х!I442</f>
        <v>0</v>
      </c>
      <c r="K37" s="219">
        <f>2х!J442</f>
        <v>0</v>
      </c>
      <c r="L37" s="219">
        <f>2х!K442</f>
        <v>0</v>
      </c>
      <c r="M37" s="219">
        <f>2х!L442</f>
        <v>0</v>
      </c>
      <c r="N37" s="219">
        <f>2х!M442</f>
        <v>0</v>
      </c>
      <c r="O37" s="219">
        <f>2х!N442</f>
        <v>1793.413555809057</v>
      </c>
      <c r="P37" s="211">
        <f>O37</f>
        <v>1793.413555809057</v>
      </c>
    </row>
    <row r="38" spans="1:16" ht="15">
      <c r="A38" s="26">
        <v>33</v>
      </c>
      <c r="B38" s="132" t="str">
        <f>2х!A406</f>
        <v>Ю.Жарков</v>
      </c>
      <c r="C38" s="225" t="str">
        <f>2х!B406</f>
        <v>RUS </v>
      </c>
      <c r="D38" s="219">
        <f>2х!C406</f>
        <v>0</v>
      </c>
      <c r="E38" s="219">
        <f>2х!D406</f>
        <v>0</v>
      </c>
      <c r="F38" s="219">
        <f>2х!E406</f>
        <v>0</v>
      </c>
      <c r="G38" s="219">
        <f>2х!F406</f>
        <v>0</v>
      </c>
      <c r="H38" s="219">
        <f>2х!G406</f>
        <v>0</v>
      </c>
      <c r="I38" s="219">
        <f>2х!H406</f>
        <v>1792.270272526452</v>
      </c>
      <c r="J38" s="219">
        <f>2х!I406</f>
        <v>0</v>
      </c>
      <c r="K38" s="219">
        <f>2х!J406</f>
        <v>0</v>
      </c>
      <c r="L38" s="219">
        <f>2х!K406</f>
        <v>0</v>
      </c>
      <c r="M38" s="219">
        <f>2х!L406</f>
        <v>0</v>
      </c>
      <c r="N38" s="219">
        <f>2х!M406</f>
        <v>0</v>
      </c>
      <c r="O38" s="219">
        <f>2х!N406</f>
        <v>0</v>
      </c>
      <c r="P38" s="232">
        <f>I38</f>
        <v>1792.270272526452</v>
      </c>
    </row>
    <row r="39" spans="1:16" ht="15">
      <c r="A39" s="26">
        <v>34</v>
      </c>
      <c r="B39" s="132" t="str">
        <f>2х!A443</f>
        <v>К. Павленко</v>
      </c>
      <c r="C39" s="225" t="str">
        <f>2х!B443</f>
        <v>RUS</v>
      </c>
      <c r="D39" s="219">
        <f>2х!C443</f>
        <v>0</v>
      </c>
      <c r="E39" s="219">
        <f>2х!D443</f>
        <v>0</v>
      </c>
      <c r="F39" s="219">
        <f>2х!E443</f>
        <v>0</v>
      </c>
      <c r="G39" s="219">
        <f>2х!F443</f>
        <v>0</v>
      </c>
      <c r="H39" s="219">
        <f>2х!G443</f>
        <v>0</v>
      </c>
      <c r="I39" s="219">
        <f>2х!H443</f>
        <v>0</v>
      </c>
      <c r="J39" s="219">
        <f>2х!I443</f>
        <v>0</v>
      </c>
      <c r="K39" s="219">
        <f>2х!J443</f>
        <v>0</v>
      </c>
      <c r="L39" s="219">
        <f>2х!K443</f>
        <v>0</v>
      </c>
      <c r="M39" s="219">
        <f>2х!L443</f>
        <v>0</v>
      </c>
      <c r="N39" s="219">
        <f>2х!M443</f>
        <v>0</v>
      </c>
      <c r="O39" s="219">
        <f>2х!N443</f>
        <v>1791.8064129519141</v>
      </c>
      <c r="P39" s="211">
        <f>O39</f>
        <v>1791.8064129519141</v>
      </c>
    </row>
    <row r="40" spans="1:16" ht="15">
      <c r="A40" s="2">
        <v>35</v>
      </c>
      <c r="B40" s="132" t="str">
        <f>2х!A407</f>
        <v>В.Абросимов     +</v>
      </c>
      <c r="C40" s="225" t="str">
        <f>2х!B407</f>
        <v>RUS </v>
      </c>
      <c r="D40" s="219">
        <f>2х!C407</f>
        <v>0</v>
      </c>
      <c r="E40" s="219">
        <f>2х!D407</f>
        <v>0</v>
      </c>
      <c r="F40" s="219">
        <f>2х!E407</f>
        <v>1790.0960057825832</v>
      </c>
      <c r="G40" s="219">
        <f>2х!F407</f>
        <v>1790.6644490896788</v>
      </c>
      <c r="H40" s="219">
        <f>2х!G407</f>
        <v>0</v>
      </c>
      <c r="I40" s="219">
        <f>2х!H407</f>
        <v>0</v>
      </c>
      <c r="J40" s="219">
        <f>2х!I407</f>
        <v>0</v>
      </c>
      <c r="K40" s="219">
        <f>2х!J407</f>
        <v>0</v>
      </c>
      <c r="L40" s="219">
        <f>2х!K407</f>
        <v>0</v>
      </c>
      <c r="M40" s="219">
        <f>2х!L407</f>
        <v>0</v>
      </c>
      <c r="N40" s="219">
        <f>2х!M407</f>
        <v>0</v>
      </c>
      <c r="O40" s="219">
        <f>2х!N407</f>
        <v>0</v>
      </c>
      <c r="P40" s="211">
        <f>G40</f>
        <v>1790.6644490896788</v>
      </c>
    </row>
    <row r="41" spans="1:16" ht="15">
      <c r="A41" s="26">
        <v>36</v>
      </c>
      <c r="B41" s="132" t="str">
        <f>2х!A409</f>
        <v>И.Агапов</v>
      </c>
      <c r="C41" s="225" t="str">
        <f>2х!B409</f>
        <v>RUS</v>
      </c>
      <c r="D41" s="219">
        <f>2х!C409</f>
        <v>0</v>
      </c>
      <c r="E41" s="219">
        <f>2х!D409</f>
        <v>0</v>
      </c>
      <c r="F41" s="219">
        <f>2х!E409</f>
        <v>0</v>
      </c>
      <c r="G41" s="219">
        <f>2х!F409</f>
        <v>0</v>
      </c>
      <c r="H41" s="219">
        <f>2х!G409</f>
        <v>0</v>
      </c>
      <c r="I41" s="219">
        <f>2х!H409</f>
        <v>0</v>
      </c>
      <c r="J41" s="219">
        <f>2х!I409</f>
        <v>1790.6223256512274</v>
      </c>
      <c r="K41" s="219">
        <f>2х!J409</f>
        <v>0</v>
      </c>
      <c r="L41" s="219">
        <f>2х!K409</f>
        <v>0</v>
      </c>
      <c r="M41" s="219">
        <f>2х!L409</f>
        <v>0</v>
      </c>
      <c r="N41" s="219">
        <f>2х!M409</f>
        <v>0</v>
      </c>
      <c r="O41" s="219">
        <f>2х!N409</f>
        <v>0</v>
      </c>
      <c r="P41" s="211">
        <f>J41</f>
        <v>1790.6223256512274</v>
      </c>
    </row>
    <row r="42" spans="1:16" ht="15">
      <c r="A42" s="26">
        <v>37</v>
      </c>
      <c r="B42" s="132" t="str">
        <f>2х!A444</f>
        <v>Д. Утарова</v>
      </c>
      <c r="C42" s="225" t="str">
        <f>2х!B444</f>
        <v>RUS </v>
      </c>
      <c r="D42" s="219">
        <f>2х!C444</f>
        <v>0</v>
      </c>
      <c r="E42" s="219">
        <f>2х!D444</f>
        <v>0</v>
      </c>
      <c r="F42" s="219">
        <f>2х!E444</f>
        <v>0</v>
      </c>
      <c r="G42" s="219">
        <f>2х!F444</f>
        <v>0</v>
      </c>
      <c r="H42" s="219">
        <f>2х!G444</f>
        <v>0</v>
      </c>
      <c r="I42" s="219">
        <f>2х!H444</f>
        <v>0</v>
      </c>
      <c r="J42" s="219">
        <f>2х!I444</f>
        <v>0</v>
      </c>
      <c r="K42" s="219">
        <f>2х!J444</f>
        <v>0</v>
      </c>
      <c r="L42" s="219">
        <f>2х!K444</f>
        <v>0</v>
      </c>
      <c r="M42" s="219">
        <f>2х!L444</f>
        <v>0</v>
      </c>
      <c r="N42" s="219">
        <f>2х!M444</f>
        <v>0</v>
      </c>
      <c r="O42" s="219">
        <f>2х!N444</f>
        <v>1790.1992700947712</v>
      </c>
      <c r="P42" s="211">
        <f>O42</f>
        <v>1790.1992700947712</v>
      </c>
    </row>
    <row r="43" spans="1:16" ht="15">
      <c r="A43" s="2">
        <v>38</v>
      </c>
      <c r="B43" s="132" t="str">
        <f>2х!A445</f>
        <v>А. Шаклеина</v>
      </c>
      <c r="C43" s="225" t="str">
        <f>2х!B445</f>
        <v>RUS </v>
      </c>
      <c r="D43" s="219">
        <f>2х!C445</f>
        <v>0</v>
      </c>
      <c r="E43" s="219">
        <f>2х!D445</f>
        <v>0</v>
      </c>
      <c r="F43" s="219">
        <f>2х!E445</f>
        <v>0</v>
      </c>
      <c r="G43" s="219">
        <f>2х!F445</f>
        <v>0</v>
      </c>
      <c r="H43" s="219">
        <f>2х!G445</f>
        <v>0</v>
      </c>
      <c r="I43" s="219">
        <f>2х!H445</f>
        <v>0</v>
      </c>
      <c r="J43" s="219">
        <f>2х!I445</f>
        <v>0</v>
      </c>
      <c r="K43" s="219">
        <f>2х!J445</f>
        <v>0</v>
      </c>
      <c r="L43" s="219">
        <f>2х!K445</f>
        <v>0</v>
      </c>
      <c r="M43" s="219">
        <f>2х!L445</f>
        <v>0</v>
      </c>
      <c r="N43" s="219">
        <f>2х!M445</f>
        <v>0</v>
      </c>
      <c r="O43" s="219">
        <f>2х!N445</f>
        <v>1790.1992700947712</v>
      </c>
      <c r="P43" s="211">
        <f>O43</f>
        <v>1790.1992700947712</v>
      </c>
    </row>
    <row r="44" spans="1:16" ht="15">
      <c r="A44" s="26">
        <v>39</v>
      </c>
      <c r="B44" s="132" t="str">
        <f>2х!A410</f>
        <v>В.Аксёнов     +</v>
      </c>
      <c r="C44" s="225" t="str">
        <f>2х!B410</f>
        <v>UKR </v>
      </c>
      <c r="D44" s="219">
        <f>2х!C410</f>
        <v>0</v>
      </c>
      <c r="E44" s="219">
        <f>2х!D410</f>
        <v>0</v>
      </c>
      <c r="F44" s="219">
        <f>2х!E410</f>
        <v>1790.0960057825832</v>
      </c>
      <c r="G44" s="219">
        <f>2х!F410</f>
        <v>0</v>
      </c>
      <c r="H44" s="219">
        <f>2х!G410</f>
        <v>0</v>
      </c>
      <c r="I44" s="219">
        <f>2х!H410</f>
        <v>0</v>
      </c>
      <c r="J44" s="219">
        <f>2х!I410</f>
        <v>0</v>
      </c>
      <c r="K44" s="219">
        <f>2х!J410</f>
        <v>0</v>
      </c>
      <c r="L44" s="219">
        <f>2х!K410</f>
        <v>0</v>
      </c>
      <c r="M44" s="219">
        <f>2х!L410</f>
        <v>0</v>
      </c>
      <c r="N44" s="219">
        <f>2х!M410</f>
        <v>0</v>
      </c>
      <c r="O44" s="219">
        <f>2х!N410</f>
        <v>0</v>
      </c>
      <c r="P44" s="211">
        <f>F44</f>
        <v>1790.0960057825832</v>
      </c>
    </row>
    <row r="45" spans="1:16" ht="15">
      <c r="A45" s="26">
        <v>40</v>
      </c>
      <c r="B45" s="132" t="str">
        <f>2х!A411</f>
        <v>Н.Кулигин     +</v>
      </c>
      <c r="C45" s="225" t="str">
        <f>2х!B411</f>
        <v>UKR </v>
      </c>
      <c r="D45" s="219">
        <f>2х!C411</f>
        <v>0</v>
      </c>
      <c r="E45" s="219">
        <f>2х!D411</f>
        <v>0</v>
      </c>
      <c r="F45" s="219">
        <f>2х!E411</f>
        <v>0</v>
      </c>
      <c r="G45" s="219">
        <f>2х!F411</f>
        <v>0</v>
      </c>
      <c r="H45" s="219">
        <f>2х!G411</f>
        <v>1789.493001141973</v>
      </c>
      <c r="I45" s="219">
        <f>2х!H411</f>
        <v>0</v>
      </c>
      <c r="J45" s="219">
        <f>2х!I411</f>
        <v>0</v>
      </c>
      <c r="K45" s="219">
        <f>2х!J411</f>
        <v>0</v>
      </c>
      <c r="L45" s="219">
        <f>2х!K411</f>
        <v>0</v>
      </c>
      <c r="M45" s="219">
        <f>2х!L411</f>
        <v>0</v>
      </c>
      <c r="N45" s="219">
        <f>2х!M411</f>
        <v>0</v>
      </c>
      <c r="O45" s="219">
        <f>2х!N411</f>
        <v>0</v>
      </c>
      <c r="P45" s="211">
        <f>H45</f>
        <v>1789.493001141973</v>
      </c>
    </row>
    <row r="46" spans="1:16" ht="15">
      <c r="A46" s="2">
        <v>41</v>
      </c>
      <c r="B46" s="132" t="str">
        <f>2х!A400</f>
        <v>Э.Зарубин</v>
      </c>
      <c r="C46" s="225" t="str">
        <f>2х!B400</f>
        <v>RUS </v>
      </c>
      <c r="D46" s="219">
        <f>2х!C400</f>
        <v>1806.2142857142858</v>
      </c>
      <c r="E46" s="219">
        <f>2х!D400</f>
        <v>1814.9767480540218</v>
      </c>
      <c r="F46" s="219">
        <f>2х!E400</f>
        <v>1800.4799419206713</v>
      </c>
      <c r="G46" s="219">
        <f>2х!F400</f>
        <v>1798.2701662945801</v>
      </c>
      <c r="H46" s="219">
        <f>2х!G400</f>
        <v>0</v>
      </c>
      <c r="I46" s="219">
        <f>2х!H400</f>
        <v>0</v>
      </c>
      <c r="J46" s="219">
        <f>2х!I400</f>
        <v>0</v>
      </c>
      <c r="K46" s="219">
        <f>2х!J400</f>
        <v>1755.120731617376</v>
      </c>
      <c r="L46" s="219">
        <f>2х!K400</f>
        <v>0</v>
      </c>
      <c r="M46" s="219">
        <f>2х!L400</f>
        <v>0</v>
      </c>
      <c r="N46" s="219">
        <f>2х!M400</f>
        <v>1764.8911697299204</v>
      </c>
      <c r="O46" s="219">
        <f>2х!N400</f>
        <v>1789.0140505187933</v>
      </c>
      <c r="P46" s="211">
        <f>O46</f>
        <v>1789.0140505187933</v>
      </c>
    </row>
    <row r="47" spans="1:16" ht="15">
      <c r="A47" s="26">
        <v>42</v>
      </c>
      <c r="B47" s="132" t="str">
        <f>2х!A431</f>
        <v>В.Матэуш    +</v>
      </c>
      <c r="C47" s="225" t="str">
        <f>2х!B431</f>
        <v>RUS</v>
      </c>
      <c r="D47" s="219">
        <f>2х!C431</f>
        <v>0</v>
      </c>
      <c r="E47" s="219">
        <f>2х!D431</f>
        <v>0</v>
      </c>
      <c r="F47" s="219">
        <f>2х!E431</f>
        <v>0</v>
      </c>
      <c r="G47" s="219">
        <f>2х!F431</f>
        <v>0</v>
      </c>
      <c r="H47" s="219">
        <f>2х!G431</f>
        <v>0</v>
      </c>
      <c r="I47" s="219">
        <f>2х!H431</f>
        <v>0</v>
      </c>
      <c r="J47" s="219">
        <f>2х!I431</f>
        <v>0</v>
      </c>
      <c r="K47" s="219">
        <f>2х!J431</f>
        <v>0</v>
      </c>
      <c r="L47" s="219">
        <f>2х!K431</f>
        <v>1787.507906816346</v>
      </c>
      <c r="M47" s="219">
        <f>2х!L431</f>
        <v>0</v>
      </c>
      <c r="N47" s="219">
        <f>2х!M431</f>
        <v>0</v>
      </c>
      <c r="O47" s="219">
        <f>2х!N431</f>
        <v>0</v>
      </c>
      <c r="P47" s="211">
        <f>L47</f>
        <v>1787.507906816346</v>
      </c>
    </row>
    <row r="48" spans="1:16" ht="15">
      <c r="A48" s="26">
        <v>43</v>
      </c>
      <c r="B48" s="132" t="str">
        <f>2х!A392</f>
        <v>K.Mlynka</v>
      </c>
      <c r="C48" s="225" t="str">
        <f>2х!B392</f>
        <v>SVK</v>
      </c>
      <c r="D48" s="219">
        <f>2х!C392</f>
        <v>0</v>
      </c>
      <c r="E48" s="219">
        <f>2х!D392</f>
        <v>0</v>
      </c>
      <c r="F48" s="219">
        <f>2х!E392</f>
        <v>0</v>
      </c>
      <c r="G48" s="219">
        <f>2х!F392</f>
        <v>0</v>
      </c>
      <c r="H48" s="219">
        <f>2х!G392</f>
        <v>0</v>
      </c>
      <c r="I48" s="219">
        <f>2х!H392</f>
        <v>0</v>
      </c>
      <c r="J48" s="219">
        <f>2х!I392</f>
        <v>1809.9080399369418</v>
      </c>
      <c r="K48" s="219">
        <f>2х!J392</f>
        <v>1775.431078988126</v>
      </c>
      <c r="L48" s="219">
        <f>2х!K392</f>
        <v>0</v>
      </c>
      <c r="M48" s="219">
        <f>2х!L392</f>
        <v>0</v>
      </c>
      <c r="N48" s="219">
        <f>2х!M392</f>
        <v>0</v>
      </c>
      <c r="O48" s="219">
        <f>2х!N392</f>
        <v>1787.4466075287005</v>
      </c>
      <c r="P48" s="211">
        <f>O48</f>
        <v>1787.4466075287005</v>
      </c>
    </row>
    <row r="49" spans="1:16" ht="15">
      <c r="A49" s="2">
        <v>44</v>
      </c>
      <c r="B49" s="132" t="str">
        <f>2х!A412</f>
        <v>В.Коваленко      +</v>
      </c>
      <c r="C49" s="225" t="str">
        <f>2х!B412</f>
        <v>RUS</v>
      </c>
      <c r="D49" s="219">
        <f>2х!C412</f>
        <v>1786.9285714285716</v>
      </c>
      <c r="E49" s="219">
        <f>2х!D412</f>
        <v>0</v>
      </c>
      <c r="F49" s="219">
        <f>2х!E412</f>
        <v>0</v>
      </c>
      <c r="G49" s="219">
        <f>2х!F412</f>
        <v>0</v>
      </c>
      <c r="H49" s="219">
        <f>2х!G412</f>
        <v>0</v>
      </c>
      <c r="I49" s="219">
        <f>2х!H412</f>
        <v>0</v>
      </c>
      <c r="J49" s="219">
        <f>2х!I412</f>
        <v>0</v>
      </c>
      <c r="K49" s="219">
        <f>2х!J412</f>
        <v>0</v>
      </c>
      <c r="L49" s="219">
        <f>2х!K412</f>
        <v>0</v>
      </c>
      <c r="M49" s="219">
        <f>2х!L412</f>
        <v>0</v>
      </c>
      <c r="N49" s="219">
        <f>2х!M412</f>
        <v>0</v>
      </c>
      <c r="O49" s="219">
        <f>2х!N412</f>
        <v>0</v>
      </c>
      <c r="P49" s="211">
        <f>D49</f>
        <v>1786.9285714285716</v>
      </c>
    </row>
    <row r="50" spans="1:16" ht="15">
      <c r="A50" s="26">
        <v>45</v>
      </c>
      <c r="B50" s="132" t="str">
        <f>2х!A446</f>
        <v>М. Атаманова</v>
      </c>
      <c r="C50" s="225" t="str">
        <f>2х!B446</f>
        <v>RUS</v>
      </c>
      <c r="D50" s="219">
        <f>2х!C446</f>
        <v>0</v>
      </c>
      <c r="E50" s="219">
        <f>2х!D446</f>
        <v>0</v>
      </c>
      <c r="F50" s="219">
        <f>2х!E446</f>
        <v>0</v>
      </c>
      <c r="G50" s="219">
        <f>2х!F446</f>
        <v>0</v>
      </c>
      <c r="H50" s="219">
        <f>2х!G446</f>
        <v>0</v>
      </c>
      <c r="I50" s="219">
        <f>2х!H446</f>
        <v>0</v>
      </c>
      <c r="J50" s="219">
        <f>2х!I446</f>
        <v>0</v>
      </c>
      <c r="K50" s="219">
        <f>2х!J446</f>
        <v>0</v>
      </c>
      <c r="L50" s="219">
        <f>2х!K446</f>
        <v>0</v>
      </c>
      <c r="M50" s="219">
        <f>2х!L446</f>
        <v>0</v>
      </c>
      <c r="N50" s="219">
        <f>2х!M446</f>
        <v>0</v>
      </c>
      <c r="O50" s="219">
        <f>2х!N446</f>
        <v>1783.7706986662</v>
      </c>
      <c r="P50" s="211">
        <f>O50</f>
        <v>1783.7706986662</v>
      </c>
    </row>
    <row r="51" spans="1:16" ht="15">
      <c r="A51" s="26">
        <v>46</v>
      </c>
      <c r="B51" s="132" t="str">
        <f>2х!A447</f>
        <v>Е. Оплян</v>
      </c>
      <c r="C51" s="225" t="str">
        <f>2х!B447</f>
        <v>RUS</v>
      </c>
      <c r="D51" s="219">
        <f>2х!C447</f>
        <v>0</v>
      </c>
      <c r="E51" s="219">
        <f>2х!D447</f>
        <v>0</v>
      </c>
      <c r="F51" s="219">
        <f>2х!E447</f>
        <v>0</v>
      </c>
      <c r="G51" s="219">
        <f>2х!F447</f>
        <v>0</v>
      </c>
      <c r="H51" s="219">
        <f>2х!G447</f>
        <v>0</v>
      </c>
      <c r="I51" s="219">
        <f>2х!H447</f>
        <v>0</v>
      </c>
      <c r="J51" s="219">
        <f>2х!I447</f>
        <v>0</v>
      </c>
      <c r="K51" s="219">
        <f>2х!J447</f>
        <v>0</v>
      </c>
      <c r="L51" s="219">
        <f>2х!K447</f>
        <v>0</v>
      </c>
      <c r="M51" s="219">
        <f>2х!L447</f>
        <v>0</v>
      </c>
      <c r="N51" s="219">
        <f>2х!M447</f>
        <v>0</v>
      </c>
      <c r="O51" s="219">
        <f>2х!N447</f>
        <v>1782.163555809057</v>
      </c>
      <c r="P51" s="211">
        <f>O51</f>
        <v>1782.163555809057</v>
      </c>
    </row>
    <row r="52" spans="1:16" ht="15">
      <c r="A52" s="2">
        <v>47</v>
      </c>
      <c r="B52" s="132" t="str">
        <f>2х!A448</f>
        <v>Е. Иванюкович</v>
      </c>
      <c r="C52" s="225" t="str">
        <f>2х!B448</f>
        <v>RUS</v>
      </c>
      <c r="D52" s="219">
        <f>2х!C448</f>
        <v>0</v>
      </c>
      <c r="E52" s="219">
        <f>2х!D448</f>
        <v>0</v>
      </c>
      <c r="F52" s="219">
        <f>2х!E448</f>
        <v>0</v>
      </c>
      <c r="G52" s="219">
        <f>2х!F448</f>
        <v>0</v>
      </c>
      <c r="H52" s="219">
        <f>2х!G448</f>
        <v>0</v>
      </c>
      <c r="I52" s="219">
        <f>2х!H448</f>
        <v>0</v>
      </c>
      <c r="J52" s="219">
        <f>2х!I448</f>
        <v>0</v>
      </c>
      <c r="K52" s="219">
        <f>2х!J448</f>
        <v>0</v>
      </c>
      <c r="L52" s="219">
        <f>2х!K448</f>
        <v>0</v>
      </c>
      <c r="M52" s="219">
        <f>2х!L448</f>
        <v>0</v>
      </c>
      <c r="N52" s="219">
        <f>2х!M448</f>
        <v>0</v>
      </c>
      <c r="O52" s="219">
        <f>2х!N448</f>
        <v>1780.5564129519141</v>
      </c>
      <c r="P52" s="211">
        <f>O52</f>
        <v>1780.5564129519141</v>
      </c>
    </row>
    <row r="53" spans="1:16" ht="15">
      <c r="A53" s="26">
        <v>48</v>
      </c>
      <c r="B53" s="132" t="str">
        <f>2х!A422</f>
        <v>D.Muller</v>
      </c>
      <c r="C53" s="225" t="str">
        <f>2х!B422</f>
        <v>GER</v>
      </c>
      <c r="D53" s="219">
        <f>2х!C422</f>
        <v>0</v>
      </c>
      <c r="E53" s="219">
        <f>2х!D422</f>
        <v>0</v>
      </c>
      <c r="F53" s="219">
        <f>2х!E422</f>
        <v>0</v>
      </c>
      <c r="G53" s="219">
        <f>2х!F422</f>
        <v>0</v>
      </c>
      <c r="H53" s="219">
        <f>2х!G422</f>
        <v>0</v>
      </c>
      <c r="I53" s="219">
        <f>2х!H422</f>
        <v>0</v>
      </c>
      <c r="J53" s="219">
        <f>2х!I422</f>
        <v>0</v>
      </c>
      <c r="K53" s="219">
        <f>2х!J422</f>
        <v>1779.9343609410723</v>
      </c>
      <c r="L53" s="219">
        <f>2х!K422</f>
        <v>0</v>
      </c>
      <c r="M53" s="219">
        <f>2х!L422</f>
        <v>0</v>
      </c>
      <c r="N53" s="219">
        <f>2х!M422</f>
        <v>0</v>
      </c>
      <c r="O53" s="219">
        <f>2х!N422</f>
        <v>0</v>
      </c>
      <c r="P53" s="211">
        <f>K53</f>
        <v>1779.9343609410723</v>
      </c>
    </row>
    <row r="54" spans="1:16" ht="15">
      <c r="A54" s="26">
        <v>49</v>
      </c>
      <c r="B54" s="132" t="str">
        <f>2х!A434</f>
        <v>Н.Акимов </v>
      </c>
      <c r="C54" s="225" t="str">
        <f>2х!B434</f>
        <v>KAZ</v>
      </c>
      <c r="D54" s="219">
        <f>2х!C434</f>
        <v>0</v>
      </c>
      <c r="E54" s="219">
        <f>2х!D434</f>
        <v>0</v>
      </c>
      <c r="F54" s="219">
        <f>2х!E434</f>
        <v>0</v>
      </c>
      <c r="G54" s="219">
        <f>2х!F434</f>
        <v>0</v>
      </c>
      <c r="H54" s="219">
        <f>2х!G434</f>
        <v>0</v>
      </c>
      <c r="I54" s="219">
        <f>2х!H434</f>
        <v>0</v>
      </c>
      <c r="J54" s="219">
        <f>2х!I434</f>
        <v>0</v>
      </c>
      <c r="K54" s="219">
        <f>2х!J434</f>
        <v>0</v>
      </c>
      <c r="L54" s="219">
        <f>2х!K434</f>
        <v>0</v>
      </c>
      <c r="M54" s="219">
        <f>2х!L434</f>
        <v>1779.0180453504938</v>
      </c>
      <c r="N54" s="219">
        <f>2х!M434</f>
        <v>0</v>
      </c>
      <c r="O54" s="219">
        <f>2х!N434</f>
        <v>0</v>
      </c>
      <c r="P54" s="211">
        <f>M54</f>
        <v>1779.0180453504938</v>
      </c>
    </row>
    <row r="55" spans="1:16" ht="15">
      <c r="A55" s="2">
        <v>50</v>
      </c>
      <c r="B55" s="132" t="str">
        <f>2х!A435</f>
        <v>Н.Кравцов </v>
      </c>
      <c r="C55" s="225" t="str">
        <f>2х!B435</f>
        <v>RUS</v>
      </c>
      <c r="D55" s="219">
        <f>2х!C435</f>
        <v>0</v>
      </c>
      <c r="E55" s="219">
        <f>2х!D435</f>
        <v>0</v>
      </c>
      <c r="F55" s="219">
        <f>2х!E435</f>
        <v>0</v>
      </c>
      <c r="G55" s="219">
        <f>2х!F435</f>
        <v>0</v>
      </c>
      <c r="H55" s="219">
        <f>2х!G435</f>
        <v>0</v>
      </c>
      <c r="I55" s="219">
        <f>2х!H435</f>
        <v>0</v>
      </c>
      <c r="J55" s="219">
        <f>2х!I435</f>
        <v>0</v>
      </c>
      <c r="K55" s="219">
        <f>2х!J435</f>
        <v>0</v>
      </c>
      <c r="L55" s="219">
        <f>2х!K435</f>
        <v>0</v>
      </c>
      <c r="M55" s="219">
        <f>2х!L435</f>
        <v>1772.3160679063753</v>
      </c>
      <c r="N55" s="219">
        <f>2х!M435</f>
        <v>0</v>
      </c>
      <c r="O55" s="219">
        <f>2х!N435</f>
        <v>1777.0242498707005</v>
      </c>
      <c r="P55" s="232">
        <f>M54</f>
        <v>1779.0180453504938</v>
      </c>
    </row>
    <row r="56" spans="1:16" ht="15">
      <c r="A56" s="26">
        <v>51</v>
      </c>
      <c r="B56" s="132" t="str">
        <f>2х!A449</f>
        <v>С. Онуфриенко</v>
      </c>
      <c r="C56" s="225" t="str">
        <f>2х!B449</f>
        <v>RUS</v>
      </c>
      <c r="D56" s="219">
        <f>2х!C449</f>
        <v>0</v>
      </c>
      <c r="E56" s="219">
        <f>2х!D449</f>
        <v>0</v>
      </c>
      <c r="F56" s="219">
        <f>2х!E449</f>
        <v>0</v>
      </c>
      <c r="G56" s="219">
        <f>2х!F449</f>
        <v>0</v>
      </c>
      <c r="H56" s="219">
        <f>2х!G449</f>
        <v>0</v>
      </c>
      <c r="I56" s="219">
        <f>2х!H449</f>
        <v>0</v>
      </c>
      <c r="J56" s="219">
        <f>2х!I449</f>
        <v>0</v>
      </c>
      <c r="K56" s="219">
        <f>2х!J449</f>
        <v>0</v>
      </c>
      <c r="L56" s="219">
        <f>2х!K449</f>
        <v>0</v>
      </c>
      <c r="M56" s="219">
        <f>2х!L449</f>
        <v>0</v>
      </c>
      <c r="N56" s="219">
        <f>2х!M449</f>
        <v>0</v>
      </c>
      <c r="O56" s="219">
        <f>2х!N449</f>
        <v>1777.3421272376283</v>
      </c>
      <c r="P56" s="211">
        <f>O56</f>
        <v>1777.3421272376283</v>
      </c>
    </row>
    <row r="57" spans="1:16" ht="15">
      <c r="A57" s="26">
        <v>52</v>
      </c>
      <c r="B57" s="132" t="str">
        <f>2х!A408</f>
        <v>В.Желтухов</v>
      </c>
      <c r="C57" s="225" t="str">
        <f>2х!B408</f>
        <v>RUS </v>
      </c>
      <c r="D57" s="219">
        <f>2х!C408</f>
        <v>0</v>
      </c>
      <c r="E57" s="219">
        <f>2х!D408</f>
        <v>0</v>
      </c>
      <c r="F57" s="219">
        <f>2х!E408</f>
        <v>0</v>
      </c>
      <c r="G57" s="219">
        <f>2х!F408</f>
        <v>0</v>
      </c>
      <c r="H57" s="219">
        <f>2х!G408</f>
        <v>0</v>
      </c>
      <c r="I57" s="219">
        <f>2х!H408</f>
        <v>0</v>
      </c>
      <c r="J57" s="219">
        <f>2х!I408</f>
        <v>1790.6223256512274</v>
      </c>
      <c r="K57" s="219">
        <f>2х!J408</f>
        <v>0</v>
      </c>
      <c r="L57" s="219">
        <f>2х!K408</f>
        <v>0</v>
      </c>
      <c r="M57" s="219">
        <f>2х!L408</f>
        <v>0</v>
      </c>
      <c r="N57" s="219">
        <f>2х!M408</f>
        <v>0</v>
      </c>
      <c r="O57" s="219">
        <f>2х!N408</f>
        <v>1776.5857597544025</v>
      </c>
      <c r="P57" s="211">
        <f>O57</f>
        <v>1776.5857597544025</v>
      </c>
    </row>
    <row r="58" spans="1:16" ht="15">
      <c r="A58" s="26">
        <v>53</v>
      </c>
      <c r="B58" s="132" t="str">
        <f>2х!A450</f>
        <v>А. Утарова</v>
      </c>
      <c r="C58" s="225" t="str">
        <f>2х!B450</f>
        <v>RUS</v>
      </c>
      <c r="D58" s="219">
        <f>2х!C450</f>
        <v>0</v>
      </c>
      <c r="E58" s="219">
        <f>2х!D450</f>
        <v>0</v>
      </c>
      <c r="F58" s="219">
        <f>2х!E450</f>
        <v>0</v>
      </c>
      <c r="G58" s="219">
        <f>2х!F450</f>
        <v>0</v>
      </c>
      <c r="H58" s="219">
        <f>2х!G450</f>
        <v>0</v>
      </c>
      <c r="I58" s="219">
        <f>2х!H450</f>
        <v>0</v>
      </c>
      <c r="J58" s="219">
        <f>2х!I450</f>
        <v>0</v>
      </c>
      <c r="K58" s="219">
        <f>2х!J450</f>
        <v>0</v>
      </c>
      <c r="L58" s="219">
        <f>2х!K450</f>
        <v>0</v>
      </c>
      <c r="M58" s="219">
        <f>2х!L450</f>
        <v>0</v>
      </c>
      <c r="N58" s="219">
        <f>2х!M450</f>
        <v>0</v>
      </c>
      <c r="O58" s="219">
        <f>2х!N450</f>
        <v>1774.1278415233428</v>
      </c>
      <c r="P58" s="211">
        <f>O58</f>
        <v>1774.1278415233428</v>
      </c>
    </row>
    <row r="59" spans="1:16" ht="15">
      <c r="A59" s="2">
        <v>54</v>
      </c>
      <c r="B59" s="132" t="str">
        <f>2х!A414</f>
        <v>И.Чепа     +</v>
      </c>
      <c r="C59" s="225" t="str">
        <f>2х!B414</f>
        <v>BLR</v>
      </c>
      <c r="D59" s="219">
        <f>2х!C414</f>
        <v>1774.0714285714287</v>
      </c>
      <c r="E59" s="219">
        <f>2х!D414</f>
        <v>0</v>
      </c>
      <c r="F59" s="219">
        <f>2х!E414</f>
        <v>0</v>
      </c>
      <c r="G59" s="219">
        <f>2х!F414</f>
        <v>0</v>
      </c>
      <c r="H59" s="219">
        <f>2х!G414</f>
        <v>0</v>
      </c>
      <c r="I59" s="219">
        <f>2х!H414</f>
        <v>0</v>
      </c>
      <c r="J59" s="219">
        <f>2х!I414</f>
        <v>0</v>
      </c>
      <c r="K59" s="219">
        <f>2х!J414</f>
        <v>0</v>
      </c>
      <c r="L59" s="219">
        <f>2х!K414</f>
        <v>0</v>
      </c>
      <c r="M59" s="219">
        <f>2х!L414</f>
        <v>0</v>
      </c>
      <c r="N59" s="219">
        <f>2х!M414</f>
        <v>0</v>
      </c>
      <c r="O59" s="219">
        <f>2х!N414</f>
        <v>0</v>
      </c>
      <c r="P59" s="211">
        <f>D59</f>
        <v>1774.0714285714287</v>
      </c>
    </row>
    <row r="60" spans="1:16" ht="15">
      <c r="A60" s="26">
        <v>55</v>
      </c>
      <c r="B60" s="132" t="str">
        <f>2х!A415</f>
        <v>А.Дикусаров      +</v>
      </c>
      <c r="C60" s="225" t="str">
        <f>2х!B415</f>
        <v>RUS </v>
      </c>
      <c r="D60" s="219">
        <f>2х!C415</f>
        <v>1774.0714285714287</v>
      </c>
      <c r="E60" s="219">
        <f>2х!D415</f>
        <v>0</v>
      </c>
      <c r="F60" s="219">
        <f>2х!E415</f>
        <v>0</v>
      </c>
      <c r="G60" s="219">
        <f>2х!F415</f>
        <v>0</v>
      </c>
      <c r="H60" s="219">
        <f>2х!G415</f>
        <v>0</v>
      </c>
      <c r="I60" s="219">
        <f>2х!H415</f>
        <v>0</v>
      </c>
      <c r="J60" s="219">
        <f>2х!I415</f>
        <v>0</v>
      </c>
      <c r="K60" s="219">
        <f>2х!J415</f>
        <v>0</v>
      </c>
      <c r="L60" s="219">
        <f>2х!K415</f>
        <v>0</v>
      </c>
      <c r="M60" s="219">
        <f>2х!L415</f>
        <v>0</v>
      </c>
      <c r="N60" s="219">
        <f>2х!M415</f>
        <v>0</v>
      </c>
      <c r="O60" s="219">
        <f>2х!N415</f>
        <v>0</v>
      </c>
      <c r="P60" s="232">
        <f>D60</f>
        <v>1774.0714285714287</v>
      </c>
    </row>
    <row r="61" spans="1:16" ht="15">
      <c r="A61" s="26">
        <v>56</v>
      </c>
      <c r="B61" s="132" t="str">
        <f>2х!A423</f>
        <v>Z.Labai </v>
      </c>
      <c r="C61" s="225" t="str">
        <f>2х!B423</f>
        <v>SVK</v>
      </c>
      <c r="D61" s="219">
        <f>2х!C423</f>
        <v>0</v>
      </c>
      <c r="E61" s="219">
        <f>2х!D423</f>
        <v>0</v>
      </c>
      <c r="F61" s="219">
        <f>2х!E423</f>
        <v>0</v>
      </c>
      <c r="G61" s="219">
        <f>2х!F423</f>
        <v>0</v>
      </c>
      <c r="H61" s="219">
        <f>2х!G423</f>
        <v>0</v>
      </c>
      <c r="I61" s="219">
        <f>2х!H423</f>
        <v>0</v>
      </c>
      <c r="J61" s="219">
        <f>2х!I423</f>
        <v>0</v>
      </c>
      <c r="K61" s="219">
        <f>2х!J423</f>
        <v>1773.505789512501</v>
      </c>
      <c r="L61" s="219">
        <f>2х!K423</f>
        <v>0</v>
      </c>
      <c r="M61" s="219">
        <f>2х!L423</f>
        <v>0</v>
      </c>
      <c r="N61" s="219">
        <f>2х!M423</f>
        <v>0</v>
      </c>
      <c r="O61" s="219">
        <f>2х!N423</f>
        <v>0</v>
      </c>
      <c r="P61" s="211">
        <f>K61</f>
        <v>1773.505789512501</v>
      </c>
    </row>
    <row r="62" spans="1:16" ht="15">
      <c r="A62" s="26">
        <v>57</v>
      </c>
      <c r="B62" s="132" t="str">
        <f>2х!A383</f>
        <v>Н.Чернявский </v>
      </c>
      <c r="C62" s="225" t="str">
        <f>2х!B383</f>
        <v>UKR </v>
      </c>
      <c r="D62" s="219">
        <f>2х!C383</f>
        <v>0</v>
      </c>
      <c r="E62" s="219">
        <f>2х!D383</f>
        <v>1830.6900025661253</v>
      </c>
      <c r="F62" s="219">
        <f>2х!E383</f>
        <v>0</v>
      </c>
      <c r="G62" s="219">
        <f>2х!F383</f>
        <v>1858.9689630389935</v>
      </c>
      <c r="H62" s="219">
        <f>2х!G383</f>
        <v>1851.3817276463587</v>
      </c>
      <c r="I62" s="219">
        <f>2х!H383</f>
        <v>0</v>
      </c>
      <c r="J62" s="219">
        <f>2х!I383</f>
        <v>0</v>
      </c>
      <c r="K62" s="219">
        <f>2х!J383</f>
        <v>1799.5714285714284</v>
      </c>
      <c r="L62" s="219">
        <f>2х!K383</f>
        <v>1780.8015123221476</v>
      </c>
      <c r="M62" s="219">
        <f>2х!L383</f>
        <v>1773.1989920644967</v>
      </c>
      <c r="N62" s="219">
        <f>2х!M383</f>
        <v>0</v>
      </c>
      <c r="O62" s="219">
        <f>2х!N383</f>
        <v>0</v>
      </c>
      <c r="P62" s="253">
        <f>M62</f>
        <v>1773.1989920644967</v>
      </c>
    </row>
    <row r="63" spans="1:16" ht="15">
      <c r="A63" s="2">
        <v>58</v>
      </c>
      <c r="B63" s="132" t="str">
        <f>2х!A432</f>
        <v>В.Клипачёв</v>
      </c>
      <c r="C63" s="225" t="str">
        <f>2х!B432</f>
        <v>RUS </v>
      </c>
      <c r="D63" s="219">
        <f>2х!C432</f>
        <v>0</v>
      </c>
      <c r="E63" s="219">
        <f>2х!D432</f>
        <v>0</v>
      </c>
      <c r="F63" s="219">
        <f>2х!E432</f>
        <v>0</v>
      </c>
      <c r="G63" s="219">
        <f>2х!F432</f>
        <v>0</v>
      </c>
      <c r="H63" s="219">
        <f>2х!G432</f>
        <v>0</v>
      </c>
      <c r="I63" s="219">
        <f>2х!H432</f>
        <v>0</v>
      </c>
      <c r="J63" s="219">
        <f>2х!I432</f>
        <v>0</v>
      </c>
      <c r="K63" s="219">
        <f>2х!J432</f>
        <v>0</v>
      </c>
      <c r="L63" s="219">
        <f>2х!K432</f>
        <v>1781.0793353877743</v>
      </c>
      <c r="M63" s="219">
        <f>2х!L432</f>
        <v>0</v>
      </c>
      <c r="N63" s="219">
        <f>2х!M432</f>
        <v>1769.9455843065962</v>
      </c>
      <c r="O63" s="219">
        <f>2х!N432</f>
        <v>0</v>
      </c>
      <c r="P63" s="167">
        <f>N63</f>
        <v>1769.9455843065962</v>
      </c>
    </row>
    <row r="64" spans="1:16" ht="15">
      <c r="A64" s="26">
        <v>59</v>
      </c>
      <c r="B64" s="132" t="str">
        <f>2х!A417</f>
        <v>R.Aliovsadzade</v>
      </c>
      <c r="C64" s="225" t="str">
        <f>2х!B417</f>
        <v>USA </v>
      </c>
      <c r="D64" s="219">
        <f>2х!C417</f>
        <v>1793.357142857143</v>
      </c>
      <c r="E64" s="219">
        <f>2х!D417</f>
        <v>1772.2283091135464</v>
      </c>
      <c r="F64" s="219">
        <f>2х!E417</f>
        <v>0</v>
      </c>
      <c r="G64" s="219">
        <f>2х!F417</f>
        <v>0</v>
      </c>
      <c r="H64" s="219">
        <f>2х!G417</f>
        <v>0</v>
      </c>
      <c r="I64" s="219">
        <f>2х!H417</f>
        <v>1766.0491545855073</v>
      </c>
      <c r="J64" s="219">
        <f>2х!I417</f>
        <v>0</v>
      </c>
      <c r="K64" s="219">
        <f>2х!J417</f>
        <v>0</v>
      </c>
      <c r="L64" s="219">
        <f>2х!K417</f>
        <v>0</v>
      </c>
      <c r="M64" s="219">
        <f>2х!L417</f>
        <v>0</v>
      </c>
      <c r="N64" s="219">
        <f>2х!M417</f>
        <v>0</v>
      </c>
      <c r="O64" s="219">
        <f>2х!N417</f>
        <v>0</v>
      </c>
      <c r="P64" s="253">
        <f>I64</f>
        <v>1766.0491545855073</v>
      </c>
    </row>
    <row r="65" spans="1:16" ht="15">
      <c r="A65" s="26">
        <v>60</v>
      </c>
      <c r="B65" s="132" t="str">
        <f>2х!A384</f>
        <v>Е.Пермяков</v>
      </c>
      <c r="C65" s="225" t="str">
        <f>2х!B384</f>
        <v>RUS </v>
      </c>
      <c r="D65" s="219">
        <f>2х!C384</f>
        <v>0</v>
      </c>
      <c r="E65" s="219">
        <f>2х!D384</f>
        <v>0</v>
      </c>
      <c r="F65" s="219">
        <f>2х!E384</f>
        <v>0</v>
      </c>
      <c r="G65" s="219">
        <f>2х!F384</f>
        <v>0</v>
      </c>
      <c r="H65" s="219">
        <f>2х!G384</f>
        <v>1821.6358582848302</v>
      </c>
      <c r="I65" s="219">
        <f>2х!H384</f>
        <v>1839.3462452046474</v>
      </c>
      <c r="J65" s="219">
        <f>2х!I384</f>
        <v>1830.6222505817882</v>
      </c>
      <c r="K65" s="219">
        <f>2х!J384</f>
        <v>1823.8313297440814</v>
      </c>
      <c r="L65" s="219">
        <f>2х!K384</f>
        <v>0</v>
      </c>
      <c r="M65" s="219">
        <f>2х!L384</f>
        <v>1832.7926080464583</v>
      </c>
      <c r="N65" s="219">
        <f>2х!M384</f>
        <v>1764.5081107320716</v>
      </c>
      <c r="O65" s="219">
        <f>2х!N384</f>
        <v>0</v>
      </c>
      <c r="P65" s="253">
        <f>N65</f>
        <v>1764.5081107320716</v>
      </c>
    </row>
    <row r="66" spans="1:16" ht="15">
      <c r="A66" s="26">
        <v>61</v>
      </c>
      <c r="B66" s="132" t="str">
        <f>2х!A413</f>
        <v>П.Рожков    +</v>
      </c>
      <c r="C66" s="225" t="str">
        <f>2х!B413</f>
        <v>RUS </v>
      </c>
      <c r="D66" s="219">
        <f>2х!C413</f>
        <v>0</v>
      </c>
      <c r="E66" s="219">
        <f>2х!D413</f>
        <v>0</v>
      </c>
      <c r="F66" s="219">
        <f>2х!E413</f>
        <v>0</v>
      </c>
      <c r="G66" s="219">
        <f>2х!F413</f>
        <v>1791.4900612592087</v>
      </c>
      <c r="H66" s="219">
        <f>2х!G413</f>
        <v>0</v>
      </c>
      <c r="I66" s="219">
        <f>2х!H413</f>
        <v>1785.6712441043458</v>
      </c>
      <c r="J66" s="219">
        <f>2х!I413</f>
        <v>1780.8787628556415</v>
      </c>
      <c r="K66" s="219">
        <f>2х!J413</f>
        <v>0</v>
      </c>
      <c r="L66" s="219">
        <f>2х!K413</f>
        <v>1762.255348941147</v>
      </c>
      <c r="M66" s="219">
        <f>2х!L413</f>
        <v>0</v>
      </c>
      <c r="N66" s="219">
        <f>2х!M413</f>
        <v>0</v>
      </c>
      <c r="O66" s="219">
        <f>2х!N413</f>
        <v>0</v>
      </c>
      <c r="P66" s="167">
        <f>L66</f>
        <v>1762.255348941147</v>
      </c>
    </row>
    <row r="67" spans="1:16" ht="15">
      <c r="A67" s="2">
        <v>62</v>
      </c>
      <c r="B67" s="132" t="str">
        <f>2х!A424</f>
        <v>C.Ouellet</v>
      </c>
      <c r="C67" s="225" t="str">
        <f>2х!B424</f>
        <v>CAN</v>
      </c>
      <c r="D67" s="219">
        <f>2х!C424</f>
        <v>0</v>
      </c>
      <c r="E67" s="219">
        <f>2х!D424</f>
        <v>0</v>
      </c>
      <c r="F67" s="219">
        <f>2х!E424</f>
        <v>0</v>
      </c>
      <c r="G67" s="219">
        <f>2х!F424</f>
        <v>0</v>
      </c>
      <c r="H67" s="219">
        <f>2х!G424</f>
        <v>0</v>
      </c>
      <c r="I67" s="219">
        <f>2х!H424</f>
        <v>0</v>
      </c>
      <c r="J67" s="219">
        <f>2х!I424</f>
        <v>0</v>
      </c>
      <c r="K67" s="219">
        <f>2х!J424</f>
        <v>1754.2200752267865</v>
      </c>
      <c r="L67" s="219">
        <f>2х!K424</f>
        <v>0</v>
      </c>
      <c r="M67" s="219">
        <f>2х!L424</f>
        <v>0</v>
      </c>
      <c r="N67" s="219">
        <f>2х!M424</f>
        <v>0</v>
      </c>
      <c r="O67" s="219">
        <f>2х!N424</f>
        <v>0</v>
      </c>
      <c r="P67" s="253">
        <f>K67</f>
        <v>1754.2200752267865</v>
      </c>
    </row>
    <row r="68" spans="1:16" ht="15">
      <c r="A68" s="26">
        <v>63</v>
      </c>
      <c r="B68" s="132" t="str">
        <f>2х!A416</f>
        <v>В.Воронин</v>
      </c>
      <c r="C68" s="225" t="str">
        <f>2х!B416</f>
        <v>RUS </v>
      </c>
      <c r="D68" s="219">
        <f>2х!C416</f>
        <v>1777.2857142857142</v>
      </c>
      <c r="E68" s="219">
        <f>2х!D416</f>
        <v>1775.8463318665235</v>
      </c>
      <c r="F68" s="219">
        <f>2х!E416</f>
        <v>0</v>
      </c>
      <c r="G68" s="219">
        <f>2х!F416</f>
        <v>1773.7986996366708</v>
      </c>
      <c r="H68" s="219">
        <f>2х!G416</f>
        <v>0</v>
      </c>
      <c r="I68" s="219">
        <f>2х!H416</f>
        <v>0</v>
      </c>
      <c r="J68" s="219">
        <f>2х!I416</f>
        <v>0</v>
      </c>
      <c r="K68" s="219">
        <f>2х!J416</f>
        <v>0</v>
      </c>
      <c r="L68" s="219">
        <f>2х!K416</f>
        <v>1757.665670915052</v>
      </c>
      <c r="M68" s="219">
        <f>2х!L416</f>
        <v>0</v>
      </c>
      <c r="N68" s="219">
        <f>2х!M416</f>
        <v>1747.3614754057992</v>
      </c>
      <c r="O68" s="219">
        <f>2х!N416</f>
        <v>0</v>
      </c>
      <c r="P68" s="253">
        <f>N68</f>
        <v>1747.3614754057992</v>
      </c>
    </row>
    <row r="69" spans="1:16" ht="15">
      <c r="A69" s="26">
        <v>64</v>
      </c>
      <c r="B69" s="132" t="str">
        <f>2х!A425</f>
        <v>Б.Атанасов</v>
      </c>
      <c r="C69" s="225" t="str">
        <f>2х!B425</f>
        <v>BUL</v>
      </c>
      <c r="D69" s="219">
        <f>2х!C425</f>
        <v>0</v>
      </c>
      <c r="E69" s="219">
        <f>2х!D425</f>
        <v>0</v>
      </c>
      <c r="F69" s="219">
        <f>2х!E425</f>
        <v>0</v>
      </c>
      <c r="G69" s="219">
        <f>2х!F425</f>
        <v>0</v>
      </c>
      <c r="H69" s="219">
        <f>2х!G425</f>
        <v>0</v>
      </c>
      <c r="I69" s="219">
        <f>2х!H425</f>
        <v>0</v>
      </c>
      <c r="J69" s="219">
        <f>2х!I425</f>
        <v>0</v>
      </c>
      <c r="K69" s="219">
        <f>2х!J425</f>
        <v>1747.7915037982152</v>
      </c>
      <c r="L69" s="219">
        <f>2х!K425</f>
        <v>0</v>
      </c>
      <c r="M69" s="219">
        <f>2х!L425</f>
        <v>0</v>
      </c>
      <c r="N69" s="219">
        <f>2х!M425</f>
        <v>0</v>
      </c>
      <c r="O69" s="219">
        <f>2х!N425</f>
        <v>1742.1627153090112</v>
      </c>
      <c r="P69" s="253">
        <f>O69</f>
        <v>1742.1627153090112</v>
      </c>
    </row>
    <row r="70" spans="1:16" ht="15">
      <c r="A70" s="26">
        <v>65</v>
      </c>
      <c r="B70" s="132" t="str">
        <f>2х!A419</f>
        <v>R.Safaraliev </v>
      </c>
      <c r="C70" s="225" t="str">
        <f>2х!B419</f>
        <v>AZE</v>
      </c>
      <c r="D70" s="219">
        <f>2х!C419</f>
        <v>0</v>
      </c>
      <c r="E70" s="219">
        <f>2х!D419</f>
        <v>1740.6900025661253</v>
      </c>
      <c r="F70" s="219">
        <f>2х!E419</f>
        <v>0</v>
      </c>
      <c r="G70" s="219">
        <f>2х!F419</f>
        <v>0</v>
      </c>
      <c r="H70" s="219">
        <f>2х!G419</f>
        <v>0</v>
      </c>
      <c r="I70" s="219">
        <f>2х!H419</f>
        <v>0</v>
      </c>
      <c r="J70" s="219">
        <f>2х!I419</f>
        <v>0</v>
      </c>
      <c r="K70" s="219">
        <f>2х!J419</f>
        <v>0</v>
      </c>
      <c r="L70" s="219">
        <f>2х!K419</f>
        <v>0</v>
      </c>
      <c r="M70" s="219">
        <f>2х!L419</f>
        <v>0</v>
      </c>
      <c r="N70" s="219">
        <f>2х!M419</f>
        <v>0</v>
      </c>
      <c r="O70" s="219">
        <f>2х!N419</f>
        <v>0</v>
      </c>
      <c r="P70" s="167">
        <f>E70</f>
        <v>1740.6900025661253</v>
      </c>
    </row>
    <row r="71" spans="1:16" ht="15">
      <c r="A71" s="2">
        <v>66</v>
      </c>
      <c r="B71" s="132" t="str">
        <f>2х!A427</f>
        <v>М.Чернушко        </v>
      </c>
      <c r="C71" s="225" t="str">
        <f>2х!B427</f>
        <v>RUS</v>
      </c>
      <c r="D71" s="219">
        <f>2х!C427</f>
        <v>0</v>
      </c>
      <c r="E71" s="219">
        <f>2х!D427</f>
        <v>0</v>
      </c>
      <c r="F71" s="219">
        <f>2х!E427</f>
        <v>0</v>
      </c>
      <c r="G71" s="219">
        <f>2х!F427</f>
        <v>0</v>
      </c>
      <c r="H71" s="219">
        <f>2х!G427</f>
        <v>0</v>
      </c>
      <c r="I71" s="219">
        <f>2х!H427</f>
        <v>0</v>
      </c>
      <c r="J71" s="219">
        <f>2х!I427</f>
        <v>0</v>
      </c>
      <c r="K71" s="219">
        <f>2х!J427</f>
        <v>1722.0772180839294</v>
      </c>
      <c r="L71" s="219">
        <f>2х!K427</f>
        <v>0</v>
      </c>
      <c r="M71" s="219">
        <f>2х!L427</f>
        <v>0</v>
      </c>
      <c r="N71" s="219">
        <f>2х!M427</f>
        <v>0</v>
      </c>
      <c r="O71" s="219">
        <f>2х!N427</f>
        <v>0</v>
      </c>
      <c r="P71" s="167">
        <f>K71</f>
        <v>1722.0772180839294</v>
      </c>
    </row>
    <row r="72" spans="1:16" ht="15">
      <c r="A72" s="26">
        <v>67</v>
      </c>
      <c r="B72" s="132" t="str">
        <f>2х!A428</f>
        <v>V.Zamanov</v>
      </c>
      <c r="C72" s="225" t="str">
        <f>2х!B428</f>
        <v>AZE </v>
      </c>
      <c r="D72" s="219">
        <f>2х!C428</f>
        <v>0</v>
      </c>
      <c r="E72" s="219">
        <f>2х!D428</f>
        <v>0</v>
      </c>
      <c r="F72" s="219">
        <f>2х!E428</f>
        <v>0</v>
      </c>
      <c r="G72" s="219">
        <f>2х!F428</f>
        <v>0</v>
      </c>
      <c r="H72" s="219">
        <f>2х!G428</f>
        <v>0</v>
      </c>
      <c r="I72" s="219">
        <f>2х!H428</f>
        <v>0</v>
      </c>
      <c r="J72" s="219">
        <f>2х!I428</f>
        <v>0</v>
      </c>
      <c r="K72" s="219">
        <f>2х!J428</f>
        <v>1715.648646655358</v>
      </c>
      <c r="L72" s="219">
        <f>2х!K428</f>
        <v>0</v>
      </c>
      <c r="M72" s="219">
        <f>2х!L428</f>
        <v>0</v>
      </c>
      <c r="N72" s="219">
        <f>2х!M428</f>
        <v>0</v>
      </c>
      <c r="O72" s="219">
        <f>2х!N428</f>
        <v>0</v>
      </c>
      <c r="P72" s="167">
        <f>K72</f>
        <v>1715.648646655358</v>
      </c>
    </row>
    <row r="73" spans="1:16" ht="15">
      <c r="A73" s="26">
        <v>68</v>
      </c>
      <c r="B73" s="132" t="str">
        <f>2х!A418</f>
        <v>Н.Харчишин</v>
      </c>
      <c r="C73" s="225" t="str">
        <f>2х!B418</f>
        <v>RUS</v>
      </c>
      <c r="D73" s="219">
        <f>2х!C418</f>
        <v>1777.2857142857142</v>
      </c>
      <c r="E73" s="219">
        <f>2х!D418</f>
        <v>1746.917760437952</v>
      </c>
      <c r="F73" s="219">
        <f>2х!E418</f>
        <v>0</v>
      </c>
      <c r="G73" s="219">
        <f>2х!F418</f>
        <v>0</v>
      </c>
      <c r="H73" s="219">
        <f>2х!G418</f>
        <v>0</v>
      </c>
      <c r="I73" s="219">
        <f>2х!H418</f>
        <v>1748.2598577210986</v>
      </c>
      <c r="J73" s="219">
        <f>2х!I418</f>
        <v>0</v>
      </c>
      <c r="K73" s="219">
        <f>2х!J418</f>
        <v>1661.9228556678222</v>
      </c>
      <c r="L73" s="219">
        <f>2х!K418</f>
        <v>0</v>
      </c>
      <c r="M73" s="219">
        <f>2х!L418</f>
        <v>0</v>
      </c>
      <c r="N73" s="219">
        <f>2х!M418</f>
        <v>1700.5842015067708</v>
      </c>
      <c r="O73" s="219">
        <f>2х!N418</f>
        <v>1714.0293784483538</v>
      </c>
      <c r="P73" s="167">
        <f>O73</f>
        <v>1714.0293784483538</v>
      </c>
    </row>
    <row r="74" spans="1:16" ht="15">
      <c r="A74" s="26">
        <v>69</v>
      </c>
      <c r="B74" s="132" t="str">
        <f>2х!A429</f>
        <v>В.Кузьмичев</v>
      </c>
      <c r="C74" s="225" t="str">
        <f>2х!B429</f>
        <v>RUS</v>
      </c>
      <c r="D74" s="219">
        <f>2х!C429</f>
        <v>0</v>
      </c>
      <c r="E74" s="219">
        <f>2х!D429</f>
        <v>0</v>
      </c>
      <c r="F74" s="219">
        <f>2х!E429</f>
        <v>0</v>
      </c>
      <c r="G74" s="219">
        <f>2х!F429</f>
        <v>0</v>
      </c>
      <c r="H74" s="219">
        <f>2х!G429</f>
        <v>0</v>
      </c>
      <c r="I74" s="219">
        <f>2х!H429</f>
        <v>0</v>
      </c>
      <c r="J74" s="219">
        <f>2х!I429</f>
        <v>0</v>
      </c>
      <c r="K74" s="219">
        <f>2х!J429</f>
        <v>1554.9343609410723</v>
      </c>
      <c r="L74" s="219">
        <f>2х!K429</f>
        <v>1628.6431701956444</v>
      </c>
      <c r="M74" s="219">
        <f>2х!L429</f>
        <v>1682.558549369306</v>
      </c>
      <c r="N74" s="219">
        <f>2х!M429</f>
        <v>0</v>
      </c>
      <c r="O74" s="219">
        <f>2х!N429</f>
        <v>0</v>
      </c>
      <c r="P74" s="253">
        <f>M74</f>
        <v>1682.558549369306</v>
      </c>
    </row>
    <row r="75" spans="1:15" ht="15">
      <c r="A75" s="26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ht="16.5" thickBot="1">
      <c r="C76" s="87" t="s">
        <v>278</v>
      </c>
    </row>
    <row r="77" spans="1:16" ht="16.5" thickBot="1">
      <c r="A77" s="91" t="s">
        <v>263</v>
      </c>
      <c r="B77" s="94" t="s">
        <v>64</v>
      </c>
      <c r="C77" s="95" t="s">
        <v>65</v>
      </c>
      <c r="D77" s="92" t="s">
        <v>163</v>
      </c>
      <c r="E77" s="92" t="s">
        <v>164</v>
      </c>
      <c r="F77" s="96" t="s">
        <v>165</v>
      </c>
      <c r="G77" s="92" t="s">
        <v>166</v>
      </c>
      <c r="H77" s="97" t="s">
        <v>167</v>
      </c>
      <c r="I77" s="97" t="s">
        <v>240</v>
      </c>
      <c r="J77" s="97" t="s">
        <v>273</v>
      </c>
      <c r="K77" s="92" t="s">
        <v>319</v>
      </c>
      <c r="L77" s="97" t="s">
        <v>346</v>
      </c>
      <c r="M77" s="97" t="s">
        <v>384</v>
      </c>
      <c r="N77" s="97" t="s">
        <v>399</v>
      </c>
      <c r="O77" s="92" t="s">
        <v>447</v>
      </c>
      <c r="P77" s="145" t="s">
        <v>168</v>
      </c>
    </row>
    <row r="78" spans="1:16" ht="15">
      <c r="A78" s="26">
        <v>1</v>
      </c>
      <c r="B78" s="200" t="str">
        <f>3х!A350</f>
        <v>Н.Коблов </v>
      </c>
      <c r="C78" s="26" t="str">
        <f>3х!B350</f>
        <v>RUS </v>
      </c>
      <c r="D78" s="33">
        <f>3х!C350</f>
        <v>0</v>
      </c>
      <c r="E78" s="33">
        <f>3х!D350</f>
        <v>1833.484028153763</v>
      </c>
      <c r="F78" s="33">
        <f>3х!E350</f>
        <v>0</v>
      </c>
      <c r="G78" s="33">
        <f>3х!F350</f>
        <v>1840.1664036606433</v>
      </c>
      <c r="H78" s="33">
        <f>3х!G350</f>
        <v>1848.2980790365373</v>
      </c>
      <c r="I78" s="33">
        <f>3х!H350</f>
        <v>1866.892167958385</v>
      </c>
      <c r="J78" s="33">
        <f>3х!I350</f>
        <v>1860.5714285714284</v>
      </c>
      <c r="K78" s="33">
        <f>3х!J350</f>
        <v>1857.7857142857142</v>
      </c>
      <c r="L78" s="33">
        <f>3х!K350</f>
        <v>1844.9285714285713</v>
      </c>
      <c r="M78" s="33">
        <f>3х!L350</f>
        <v>1833.1322526734446</v>
      </c>
      <c r="N78" s="33">
        <f>3х!M350</f>
        <v>1855.4956180063589</v>
      </c>
      <c r="O78" s="33">
        <f>3х!N350</f>
        <v>1869.5969676359518</v>
      </c>
      <c r="P78" s="232">
        <f>O78</f>
        <v>1869.5969676359518</v>
      </c>
    </row>
    <row r="79" spans="1:16" ht="15">
      <c r="A79" s="2">
        <v>2</v>
      </c>
      <c r="B79" s="200" t="str">
        <f>3х!A357</f>
        <v>В.Иванов</v>
      </c>
      <c r="C79" s="26" t="str">
        <f>3х!B357</f>
        <v>RUS </v>
      </c>
      <c r="D79" s="33">
        <f>3х!C357</f>
        <v>1815.2142857142858</v>
      </c>
      <c r="E79" s="33">
        <f>3х!D357</f>
        <v>1840.9758488668883</v>
      </c>
      <c r="F79" s="33">
        <f>3х!E357</f>
        <v>1857.6566316853218</v>
      </c>
      <c r="G79" s="33">
        <f>3х!F357</f>
        <v>1852.251489976326</v>
      </c>
      <c r="H79" s="33">
        <f>3х!G357</f>
        <v>1851.1289430546856</v>
      </c>
      <c r="I79" s="33">
        <f>3х!H357</f>
        <v>1843.2679350021574</v>
      </c>
      <c r="J79" s="33">
        <f>3х!I357</f>
        <v>1834.2125037125038</v>
      </c>
      <c r="K79" s="33">
        <f>3х!J357</f>
        <v>1828.0950460829492</v>
      </c>
      <c r="L79" s="33">
        <f>3х!K357</f>
        <v>1829.4933769418672</v>
      </c>
      <c r="M79" s="33">
        <f>3х!L357</f>
        <v>1841.372275585084</v>
      </c>
      <c r="N79" s="33">
        <f>3х!M357</f>
        <v>1848.7151086641559</v>
      </c>
      <c r="O79" s="33">
        <f>3х!N357</f>
        <v>1869.4098368616083</v>
      </c>
      <c r="P79" s="232">
        <f>O79</f>
        <v>1869.4098368616083</v>
      </c>
    </row>
    <row r="80" spans="1:16" ht="15">
      <c r="A80" s="26">
        <v>3</v>
      </c>
      <c r="B80" s="200" t="str">
        <f>3х!A362</f>
        <v>А.Мельничук </v>
      </c>
      <c r="C80" s="26" t="str">
        <f>3х!B362</f>
        <v>RUS </v>
      </c>
      <c r="D80" s="33">
        <f>3х!C362</f>
        <v>1828.0714285714284</v>
      </c>
      <c r="E80" s="33">
        <f>3х!D362</f>
        <v>1863.3783935339159</v>
      </c>
      <c r="F80" s="33">
        <f>3х!E362</f>
        <v>1861.5811203328162</v>
      </c>
      <c r="G80" s="33">
        <f>3х!F362</f>
        <v>1855.1525489042447</v>
      </c>
      <c r="H80" s="33">
        <f>3х!G362</f>
        <v>0</v>
      </c>
      <c r="I80" s="33">
        <f>3х!H362</f>
        <v>0</v>
      </c>
      <c r="J80" s="33">
        <f>3х!I362</f>
        <v>0</v>
      </c>
      <c r="K80" s="33">
        <f>3х!J362</f>
        <v>0</v>
      </c>
      <c r="L80" s="33">
        <f>3х!K362</f>
        <v>0</v>
      </c>
      <c r="M80" s="33">
        <f>3х!L362</f>
        <v>0</v>
      </c>
      <c r="N80" s="33">
        <f>3х!M362</f>
        <v>0</v>
      </c>
      <c r="O80" s="33">
        <f>3х!N362</f>
        <v>0</v>
      </c>
      <c r="P80" s="232">
        <f>G80</f>
        <v>1855.1525489042447</v>
      </c>
    </row>
    <row r="81" spans="1:16" ht="15">
      <c r="A81" s="26">
        <v>4</v>
      </c>
      <c r="B81" s="200" t="str">
        <f>3х!A365</f>
        <v>R.Juozenas</v>
      </c>
      <c r="C81" s="26" t="str">
        <f>3х!B365</f>
        <v>LTU</v>
      </c>
      <c r="D81" s="33">
        <f>3х!C365</f>
        <v>1828.0714285714284</v>
      </c>
      <c r="E81" s="33">
        <f>3х!D365</f>
        <v>0</v>
      </c>
      <c r="F81" s="33">
        <f>3х!E365</f>
        <v>0</v>
      </c>
      <c r="G81" s="33">
        <f>3х!F365</f>
        <v>0</v>
      </c>
      <c r="H81" s="33">
        <f>3х!G365</f>
        <v>0</v>
      </c>
      <c r="I81" s="33">
        <f>3х!H365</f>
        <v>0</v>
      </c>
      <c r="J81" s="33">
        <f>3х!I365</f>
        <v>0</v>
      </c>
      <c r="K81" s="33">
        <f>3х!J365</f>
        <v>0</v>
      </c>
      <c r="L81" s="33">
        <f>3х!K365</f>
        <v>0</v>
      </c>
      <c r="M81" s="33">
        <f>3х!L365</f>
        <v>0</v>
      </c>
      <c r="N81" s="33">
        <f>3х!M365</f>
        <v>0</v>
      </c>
      <c r="O81" s="33">
        <f>3х!N365</f>
        <v>0</v>
      </c>
      <c r="P81" s="232">
        <f>D81</f>
        <v>1828.0714285714284</v>
      </c>
    </row>
    <row r="82" spans="1:16" ht="15">
      <c r="A82" s="2">
        <v>5</v>
      </c>
      <c r="B82" s="200" t="str">
        <f>3х!A347</f>
        <v>П.Рожков   +</v>
      </c>
      <c r="C82" s="26" t="str">
        <f>3х!B347</f>
        <v>RUS </v>
      </c>
      <c r="D82" s="33">
        <f>3х!C347</f>
        <v>0</v>
      </c>
      <c r="E82" s="33">
        <f>3х!D347</f>
        <v>0</v>
      </c>
      <c r="F82" s="33">
        <f>3х!E347</f>
        <v>0</v>
      </c>
      <c r="G82" s="33">
        <f>3х!F347</f>
        <v>1791.0728527157055</v>
      </c>
      <c r="H82" s="33">
        <f>3х!G347</f>
        <v>1817.111812312484</v>
      </c>
      <c r="I82" s="33">
        <f>3х!H347</f>
        <v>1824.5813481351806</v>
      </c>
      <c r="J82" s="33">
        <f>3х!I347</f>
        <v>0</v>
      </c>
      <c r="K82" s="33">
        <f>3х!J347</f>
        <v>0</v>
      </c>
      <c r="L82" s="33">
        <f>3х!K347</f>
        <v>0</v>
      </c>
      <c r="M82" s="33">
        <f>3х!L347</f>
        <v>0</v>
      </c>
      <c r="N82" s="33">
        <f>3х!M347</f>
        <v>0</v>
      </c>
      <c r="O82" s="33">
        <f>3х!N347</f>
        <v>0</v>
      </c>
      <c r="P82" s="232">
        <f>I82</f>
        <v>1824.5813481351806</v>
      </c>
    </row>
    <row r="83" spans="1:16" ht="15">
      <c r="A83" s="26">
        <v>6</v>
      </c>
      <c r="B83" s="200" t="str">
        <f>3х!A353</f>
        <v>В.Шумарин </v>
      </c>
      <c r="C83" s="26" t="str">
        <f>3х!B353</f>
        <v>RUS </v>
      </c>
      <c r="D83" s="33">
        <f>3х!C353</f>
        <v>0</v>
      </c>
      <c r="E83" s="33">
        <f>3х!D353</f>
        <v>0</v>
      </c>
      <c r="F83" s="33">
        <f>3х!E353</f>
        <v>0</v>
      </c>
      <c r="G83" s="33">
        <f>3х!F353</f>
        <v>0</v>
      </c>
      <c r="H83" s="33">
        <f>3х!G353</f>
        <v>1804.6659617929904</v>
      </c>
      <c r="I83" s="33">
        <f>3х!H353</f>
        <v>1808.963891603727</v>
      </c>
      <c r="J83" s="33">
        <f>3х!I353</f>
        <v>1804.0081675081674</v>
      </c>
      <c r="K83" s="33">
        <f>3х!J353</f>
        <v>1828.6048387096776</v>
      </c>
      <c r="L83" s="33">
        <f>3х!K353</f>
        <v>1823.4196769205294</v>
      </c>
      <c r="M83" s="33">
        <f>3х!L353</f>
        <v>1824.1686882440574</v>
      </c>
      <c r="N83" s="33">
        <f>3х!M353</f>
        <v>1816.742549143338</v>
      </c>
      <c r="O83" s="33">
        <f>3х!N353</f>
        <v>1824.4423536567642</v>
      </c>
      <c r="P83" s="232">
        <f>O83</f>
        <v>1824.4423536567642</v>
      </c>
    </row>
    <row r="84" spans="1:16" ht="15">
      <c r="A84" s="26">
        <v>7</v>
      </c>
      <c r="B84" s="200" t="str">
        <f>3х!A370</f>
        <v>K.Velikhanov </v>
      </c>
      <c r="C84" s="26" t="str">
        <f>3х!B370</f>
        <v>AZE</v>
      </c>
      <c r="D84" s="33">
        <f>3х!C370</f>
        <v>0</v>
      </c>
      <c r="E84" s="33">
        <f>3х!D370</f>
        <v>1823.8411710109058</v>
      </c>
      <c r="F84" s="33">
        <f>3х!E370</f>
        <v>0</v>
      </c>
      <c r="G84" s="33">
        <f>3х!F370</f>
        <v>0</v>
      </c>
      <c r="H84" s="33">
        <f>3х!G370</f>
        <v>0</v>
      </c>
      <c r="I84" s="33">
        <f>3х!H370</f>
        <v>0</v>
      </c>
      <c r="J84" s="33">
        <f>3х!I370</f>
        <v>0</v>
      </c>
      <c r="K84" s="33">
        <f>3х!J370</f>
        <v>0</v>
      </c>
      <c r="L84" s="33">
        <f>3х!K370</f>
        <v>0</v>
      </c>
      <c r="M84" s="33">
        <f>3х!L370</f>
        <v>0</v>
      </c>
      <c r="N84" s="33">
        <f>3х!M370</f>
        <v>0</v>
      </c>
      <c r="O84" s="33">
        <f>3х!N370</f>
        <v>0</v>
      </c>
      <c r="P84" s="232">
        <f>E84</f>
        <v>1823.8411710109058</v>
      </c>
    </row>
    <row r="85" spans="1:16" ht="15">
      <c r="A85" s="2">
        <v>8</v>
      </c>
      <c r="B85" s="200" t="str">
        <f>3х!A389</f>
        <v>В.Кожакин</v>
      </c>
      <c r="C85" s="26" t="str">
        <f>3х!B389</f>
        <v>RUS </v>
      </c>
      <c r="D85" s="33">
        <f>3х!C389</f>
        <v>0</v>
      </c>
      <c r="E85" s="33">
        <f>3х!D389</f>
        <v>0</v>
      </c>
      <c r="F85" s="33">
        <f>3х!E389</f>
        <v>0</v>
      </c>
      <c r="G85" s="33">
        <f>3х!F389</f>
        <v>0</v>
      </c>
      <c r="H85" s="33">
        <f>3х!G389</f>
        <v>0</v>
      </c>
      <c r="I85" s="33">
        <f>3х!H389</f>
        <v>0</v>
      </c>
      <c r="J85" s="33">
        <f>3х!I389</f>
        <v>0</v>
      </c>
      <c r="K85" s="33">
        <f>3х!J389</f>
        <v>0</v>
      </c>
      <c r="L85" s="33">
        <f>3х!K389</f>
        <v>0</v>
      </c>
      <c r="M85" s="33">
        <f>3х!L389</f>
        <v>1781.694877823585</v>
      </c>
      <c r="N85" s="33">
        <f>3х!M389</f>
        <v>1772.5629472741377</v>
      </c>
      <c r="O85" s="33">
        <f>3х!N389</f>
        <v>1821.565540221494</v>
      </c>
      <c r="P85" s="232">
        <f>O85</f>
        <v>1821.565540221494</v>
      </c>
    </row>
    <row r="86" spans="1:16" ht="15">
      <c r="A86" s="26">
        <v>9</v>
      </c>
      <c r="B86" s="200" t="str">
        <f>3х!A388</f>
        <v>В.Клипачёв</v>
      </c>
      <c r="C86" s="26" t="str">
        <f>3х!B388</f>
        <v>RUS </v>
      </c>
      <c r="D86" s="33">
        <f>3х!C388</f>
        <v>0</v>
      </c>
      <c r="E86" s="33">
        <f>3х!D388</f>
        <v>0</v>
      </c>
      <c r="F86" s="33">
        <f>3х!E388</f>
        <v>0</v>
      </c>
      <c r="G86" s="33">
        <f>3х!F388</f>
        <v>0</v>
      </c>
      <c r="H86" s="33">
        <f>3х!G388</f>
        <v>0</v>
      </c>
      <c r="I86" s="33">
        <f>3х!H388</f>
        <v>0</v>
      </c>
      <c r="J86" s="33">
        <f>3х!I388</f>
        <v>0</v>
      </c>
      <c r="K86" s="33">
        <f>3х!J388</f>
        <v>0</v>
      </c>
      <c r="L86" s="33">
        <f>3х!K388</f>
        <v>0</v>
      </c>
      <c r="M86" s="33">
        <f>3х!L388</f>
        <v>1820.2663063950138</v>
      </c>
      <c r="N86" s="33">
        <f>3х!M388</f>
        <v>0</v>
      </c>
      <c r="O86" s="33">
        <f>3х!N388</f>
        <v>0</v>
      </c>
      <c r="P86" s="232">
        <f>M86</f>
        <v>1820.2663063950138</v>
      </c>
    </row>
    <row r="87" spans="1:16" ht="15">
      <c r="A87" s="26">
        <v>10</v>
      </c>
      <c r="B87" s="200" t="str">
        <f>3х!A346</f>
        <v>Ф.Капустин</v>
      </c>
      <c r="C87" s="26" t="str">
        <f>3х!B346</f>
        <v>UKR </v>
      </c>
      <c r="D87" s="33">
        <f>3х!C346</f>
        <v>0</v>
      </c>
      <c r="E87" s="33">
        <f>3х!D346</f>
        <v>0</v>
      </c>
      <c r="F87" s="33">
        <f>3х!E346</f>
        <v>1814.1046902463947</v>
      </c>
      <c r="G87" s="33">
        <f>3х!F346</f>
        <v>1820.206763662597</v>
      </c>
      <c r="H87" s="33">
        <f>3х!G346</f>
        <v>0</v>
      </c>
      <c r="I87" s="33">
        <f>3х!H346</f>
        <v>0</v>
      </c>
      <c r="J87" s="33">
        <f>3х!I346</f>
        <v>0</v>
      </c>
      <c r="K87" s="33">
        <f>3х!J346</f>
        <v>0</v>
      </c>
      <c r="L87" s="33">
        <f>3х!K346</f>
        <v>0</v>
      </c>
      <c r="M87" s="33">
        <f>3х!L346</f>
        <v>0</v>
      </c>
      <c r="N87" s="33">
        <f>3х!M346</f>
        <v>0</v>
      </c>
      <c r="O87" s="33">
        <f>3х!N346</f>
        <v>0</v>
      </c>
      <c r="P87" s="232">
        <f>G87</f>
        <v>1820.206763662597</v>
      </c>
    </row>
    <row r="88" spans="1:16" ht="15">
      <c r="A88" s="2">
        <v>11</v>
      </c>
      <c r="B88" s="200" t="str">
        <f>3х!A392</f>
        <v>Э.Абдуллаев </v>
      </c>
      <c r="C88" s="26" t="str">
        <f>3х!B392</f>
        <v>AZE</v>
      </c>
      <c r="D88" s="33">
        <f>3х!C392</f>
        <v>0</v>
      </c>
      <c r="E88" s="33">
        <f>3х!D392</f>
        <v>0</v>
      </c>
      <c r="F88" s="33">
        <f>3х!E392</f>
        <v>0</v>
      </c>
      <c r="G88" s="33">
        <f>3х!F392</f>
        <v>0</v>
      </c>
      <c r="H88" s="33">
        <f>3х!G392</f>
        <v>0</v>
      </c>
      <c r="I88" s="33">
        <f>3х!H392</f>
        <v>0</v>
      </c>
      <c r="J88" s="33">
        <f>3х!I392</f>
        <v>0</v>
      </c>
      <c r="K88" s="33">
        <f>3х!J392</f>
        <v>0</v>
      </c>
      <c r="L88" s="33">
        <f>3х!K392</f>
        <v>0</v>
      </c>
      <c r="M88" s="33">
        <f>3х!L392</f>
        <v>0</v>
      </c>
      <c r="N88" s="33">
        <f>3х!M392</f>
        <v>1792.490694627954</v>
      </c>
      <c r="O88" s="33">
        <f>3х!N392</f>
        <v>1819.2578038494503</v>
      </c>
      <c r="P88" s="232">
        <f>O88</f>
        <v>1819.2578038494503</v>
      </c>
    </row>
    <row r="89" spans="1:16" ht="15">
      <c r="A89" s="26">
        <v>12</v>
      </c>
      <c r="B89" s="200" t="str">
        <f>3х!A395</f>
        <v>Г. Игнатенко</v>
      </c>
      <c r="C89" s="26" t="str">
        <f>3х!B395</f>
        <v>RUS</v>
      </c>
      <c r="D89" s="33">
        <f>3х!C395</f>
        <v>0</v>
      </c>
      <c r="E89" s="33">
        <f>3х!D395</f>
        <v>0</v>
      </c>
      <c r="F89" s="33">
        <f>3х!E395</f>
        <v>0</v>
      </c>
      <c r="G89" s="33">
        <f>3х!F395</f>
        <v>0</v>
      </c>
      <c r="H89" s="33">
        <f>3х!G395</f>
        <v>0</v>
      </c>
      <c r="I89" s="33">
        <f>3х!H395</f>
        <v>0</v>
      </c>
      <c r="J89" s="33">
        <f>3х!I395</f>
        <v>0</v>
      </c>
      <c r="K89" s="33">
        <f>3х!J395</f>
        <v>0</v>
      </c>
      <c r="L89" s="33">
        <f>3х!K395</f>
        <v>0</v>
      </c>
      <c r="M89" s="33">
        <f>3х!L395</f>
        <v>0</v>
      </c>
      <c r="N89" s="33">
        <f>3х!M395</f>
        <v>0</v>
      </c>
      <c r="O89" s="33">
        <f>3х!N395</f>
        <v>1819.2578038494503</v>
      </c>
      <c r="P89" s="232">
        <f>O89</f>
        <v>1819.2578038494503</v>
      </c>
    </row>
    <row r="90" spans="1:16" ht="15">
      <c r="A90" s="26">
        <v>13</v>
      </c>
      <c r="B90" s="200" t="str">
        <f>3х!A377</f>
        <v>И.Агапов              </v>
      </c>
      <c r="C90" s="26" t="str">
        <f>3х!B377</f>
        <v>RUS</v>
      </c>
      <c r="D90" s="33">
        <f>3х!C377</f>
        <v>0</v>
      </c>
      <c r="E90" s="33">
        <f>3х!D377</f>
        <v>0</v>
      </c>
      <c r="F90" s="33">
        <f>3х!E377</f>
        <v>0</v>
      </c>
      <c r="G90" s="33">
        <f>3х!F377</f>
        <v>0</v>
      </c>
      <c r="H90" s="33">
        <f>3х!G377</f>
        <v>0</v>
      </c>
      <c r="I90" s="33">
        <f>3х!H377</f>
        <v>0</v>
      </c>
      <c r="J90" s="33">
        <f>3х!I377</f>
        <v>0</v>
      </c>
      <c r="K90" s="33">
        <f>3х!J377</f>
        <v>1817.315668202765</v>
      </c>
      <c r="L90" s="33">
        <f>3х!K377</f>
        <v>0</v>
      </c>
      <c r="M90" s="33">
        <f>3х!L377</f>
        <v>0</v>
      </c>
      <c r="N90" s="33">
        <f>3х!M377</f>
        <v>0</v>
      </c>
      <c r="O90" s="33">
        <f>3х!N377</f>
        <v>1818.3012852047807</v>
      </c>
      <c r="P90" s="232">
        <f>O90</f>
        <v>1818.3012852047807</v>
      </c>
    </row>
    <row r="91" spans="1:16" ht="15">
      <c r="A91" s="2">
        <v>14</v>
      </c>
      <c r="B91" s="200" t="str">
        <f>3х!A396</f>
        <v>P Petrašinović</v>
      </c>
      <c r="C91" s="26" t="str">
        <f>3х!B396</f>
        <v>SER</v>
      </c>
      <c r="D91" s="33">
        <f>3х!C396</f>
        <v>0</v>
      </c>
      <c r="E91" s="33">
        <f>3х!D396</f>
        <v>0</v>
      </c>
      <c r="F91" s="33">
        <f>3х!E396</f>
        <v>0</v>
      </c>
      <c r="G91" s="33">
        <f>3х!F396</f>
        <v>0</v>
      </c>
      <c r="H91" s="33">
        <f>3х!G396</f>
        <v>0</v>
      </c>
      <c r="I91" s="33">
        <f>3х!H396</f>
        <v>0</v>
      </c>
      <c r="J91" s="33">
        <f>3х!I396</f>
        <v>0</v>
      </c>
      <c r="K91" s="33">
        <f>3х!J396</f>
        <v>0</v>
      </c>
      <c r="L91" s="33">
        <f>3х!K396</f>
        <v>0</v>
      </c>
      <c r="M91" s="33">
        <f>3х!L396</f>
        <v>0</v>
      </c>
      <c r="N91" s="33">
        <f>3х!M396</f>
        <v>0</v>
      </c>
      <c r="O91" s="33">
        <f>3х!N396</f>
        <v>1816.0435181351645</v>
      </c>
      <c r="P91" s="232">
        <f>O91</f>
        <v>1816.0435181351645</v>
      </c>
    </row>
    <row r="92" spans="1:16" ht="15">
      <c r="A92" s="26">
        <v>15</v>
      </c>
      <c r="B92" s="200" t="str">
        <f>3х!A354</f>
        <v>В.Шматов </v>
      </c>
      <c r="C92" s="26" t="str">
        <f>3х!B354</f>
        <v>RUS </v>
      </c>
      <c r="D92" s="33">
        <f>3х!C354</f>
        <v>1783.0714285714284</v>
      </c>
      <c r="E92" s="33">
        <f>3х!D354</f>
        <v>1793.0052014850335</v>
      </c>
      <c r="F92" s="33">
        <f>3х!E354</f>
        <v>0</v>
      </c>
      <c r="G92" s="33">
        <f>3х!F354</f>
        <v>1811.9032203731372</v>
      </c>
      <c r="H92" s="33">
        <f>3х!G354</f>
        <v>1813.786053927551</v>
      </c>
      <c r="I92" s="33">
        <f>3х!H354</f>
        <v>0</v>
      </c>
      <c r="J92" s="33">
        <f>3х!I354</f>
        <v>0</v>
      </c>
      <c r="K92" s="33">
        <f>3х!J354</f>
        <v>0</v>
      </c>
      <c r="L92" s="33">
        <f>3х!K354</f>
        <v>0</v>
      </c>
      <c r="M92" s="33">
        <f>3х!L354</f>
        <v>0</v>
      </c>
      <c r="N92" s="33">
        <f>3х!M354</f>
        <v>0</v>
      </c>
      <c r="O92" s="33">
        <f>3х!N354</f>
        <v>0</v>
      </c>
      <c r="P92" s="232">
        <f>H92</f>
        <v>1813.786053927551</v>
      </c>
    </row>
    <row r="93" spans="1:16" ht="15">
      <c r="A93" s="26">
        <v>16</v>
      </c>
      <c r="B93" s="200" t="str">
        <f>3х!A397</f>
        <v>В. Волчек</v>
      </c>
      <c r="C93" s="26" t="str">
        <f>3х!B397</f>
        <v>BLR</v>
      </c>
      <c r="D93" s="33">
        <f>3х!C397</f>
        <v>0</v>
      </c>
      <c r="E93" s="33">
        <f>3х!D397</f>
        <v>0</v>
      </c>
      <c r="F93" s="33">
        <f>3х!E397</f>
        <v>0</v>
      </c>
      <c r="G93" s="33">
        <f>3х!F397</f>
        <v>0</v>
      </c>
      <c r="H93" s="33">
        <f>3х!G397</f>
        <v>0</v>
      </c>
      <c r="I93" s="33">
        <f>3х!H397</f>
        <v>0</v>
      </c>
      <c r="J93" s="33">
        <f>3х!I397</f>
        <v>0</v>
      </c>
      <c r="K93" s="33">
        <f>3х!J397</f>
        <v>0</v>
      </c>
      <c r="L93" s="33">
        <f>3х!K397</f>
        <v>0</v>
      </c>
      <c r="M93" s="33">
        <f>3х!L397</f>
        <v>0</v>
      </c>
      <c r="N93" s="33">
        <f>3х!M397</f>
        <v>0</v>
      </c>
      <c r="O93" s="33">
        <f>3х!N397</f>
        <v>1812.829232420879</v>
      </c>
      <c r="P93" s="232">
        <f>O93</f>
        <v>1812.829232420879</v>
      </c>
    </row>
    <row r="94" spans="1:16" ht="15">
      <c r="A94" s="2">
        <v>17</v>
      </c>
      <c r="B94" s="200" t="str">
        <f>3х!A390</f>
        <v>В.Винокуров    +</v>
      </c>
      <c r="C94" s="26" t="str">
        <f>3х!B390</f>
        <v>RUS </v>
      </c>
      <c r="D94" s="33">
        <f>3х!C390</f>
        <v>0</v>
      </c>
      <c r="E94" s="33">
        <f>3х!D390</f>
        <v>0</v>
      </c>
      <c r="F94" s="33">
        <f>3х!E390</f>
        <v>0</v>
      </c>
      <c r="G94" s="33">
        <f>3х!F390</f>
        <v>0</v>
      </c>
      <c r="H94" s="33">
        <f>3х!G390</f>
        <v>0</v>
      </c>
      <c r="I94" s="33">
        <f>3х!H390</f>
        <v>0</v>
      </c>
      <c r="J94" s="33">
        <f>3х!I390</f>
        <v>0</v>
      </c>
      <c r="K94" s="33">
        <f>3х!J390</f>
        <v>0</v>
      </c>
      <c r="L94" s="33">
        <f>3х!K390</f>
        <v>0</v>
      </c>
      <c r="M94" s="33">
        <f>3х!L390</f>
        <v>0</v>
      </c>
      <c r="N94" s="33">
        <f>3х!M390</f>
        <v>1811.7764089136685</v>
      </c>
      <c r="O94" s="33">
        <f>3х!N390</f>
        <v>0</v>
      </c>
      <c r="P94" s="232">
        <f>N94</f>
        <v>1811.7764089136685</v>
      </c>
    </row>
    <row r="95" spans="1:16" ht="15">
      <c r="A95" s="26">
        <v>18</v>
      </c>
      <c r="B95" s="200" t="str">
        <f>3х!A373</f>
        <v>В.Щербина</v>
      </c>
      <c r="C95" s="26" t="str">
        <f>3х!B373</f>
        <v>UKR</v>
      </c>
      <c r="D95" s="33">
        <f>3х!C373</f>
        <v>0</v>
      </c>
      <c r="E95" s="33">
        <f>3х!D373</f>
        <v>0</v>
      </c>
      <c r="F95" s="33">
        <f>3х!E373</f>
        <v>0</v>
      </c>
      <c r="G95" s="33">
        <f>3х!F373</f>
        <v>0</v>
      </c>
      <c r="H95" s="33">
        <f>3х!G373</f>
        <v>0</v>
      </c>
      <c r="I95" s="33">
        <f>3х!H373</f>
        <v>0</v>
      </c>
      <c r="J95" s="33">
        <f>3х!I373</f>
        <v>1810.5717255717257</v>
      </c>
      <c r="K95" s="33">
        <f>3х!J373</f>
        <v>0</v>
      </c>
      <c r="L95" s="33">
        <f>3х!K373</f>
        <v>0</v>
      </c>
      <c r="M95" s="33">
        <f>3х!L373</f>
        <v>0</v>
      </c>
      <c r="N95" s="33">
        <f>3х!M373</f>
        <v>0</v>
      </c>
      <c r="O95" s="33">
        <f>3х!N373</f>
        <v>0</v>
      </c>
      <c r="P95" s="232">
        <f>J95</f>
        <v>1810.5717255717257</v>
      </c>
    </row>
    <row r="96" spans="1:16" ht="15">
      <c r="A96" s="26">
        <v>19</v>
      </c>
      <c r="B96" s="200" t="str">
        <f>3х!A387</f>
        <v>Э.Деревянко</v>
      </c>
      <c r="C96" s="26" t="str">
        <f>3х!B387</f>
        <v>RUS </v>
      </c>
      <c r="D96" s="33">
        <f>3х!C387</f>
        <v>0</v>
      </c>
      <c r="E96" s="33">
        <f>3х!D387</f>
        <v>0</v>
      </c>
      <c r="F96" s="33">
        <f>3х!E387</f>
        <v>0</v>
      </c>
      <c r="G96" s="33">
        <f>3х!F387</f>
        <v>0</v>
      </c>
      <c r="H96" s="33">
        <f>3х!G387</f>
        <v>0</v>
      </c>
      <c r="I96" s="33">
        <f>3х!H387</f>
        <v>0</v>
      </c>
      <c r="J96" s="33">
        <f>3х!I387</f>
        <v>0</v>
      </c>
      <c r="K96" s="33">
        <f>3х!J387</f>
        <v>0</v>
      </c>
      <c r="L96" s="33">
        <f>3х!K387</f>
        <v>1809.936153049221</v>
      </c>
      <c r="M96" s="33">
        <f>3х!L387</f>
        <v>0</v>
      </c>
      <c r="N96" s="33">
        <f>3х!M387</f>
        <v>0</v>
      </c>
      <c r="O96" s="33">
        <f>3х!N387</f>
        <v>0</v>
      </c>
      <c r="P96" s="232">
        <f>L96</f>
        <v>1809.936153049221</v>
      </c>
    </row>
    <row r="97" spans="1:16" ht="15">
      <c r="A97" s="2">
        <v>20</v>
      </c>
      <c r="B97" s="200" t="str">
        <f>3х!A398</f>
        <v>М. Атаманова</v>
      </c>
      <c r="C97" s="26" t="str">
        <f>3х!B398</f>
        <v>RUS</v>
      </c>
      <c r="D97" s="33">
        <f>3х!C398</f>
        <v>0</v>
      </c>
      <c r="E97" s="33">
        <f>3х!D398</f>
        <v>0</v>
      </c>
      <c r="F97" s="33">
        <f>3х!E398</f>
        <v>0</v>
      </c>
      <c r="G97" s="33">
        <f>3х!F398</f>
        <v>0</v>
      </c>
      <c r="H97" s="33">
        <f>3х!G398</f>
        <v>0</v>
      </c>
      <c r="I97" s="33">
        <f>3х!H398</f>
        <v>0</v>
      </c>
      <c r="J97" s="33">
        <f>3х!I398</f>
        <v>0</v>
      </c>
      <c r="K97" s="33">
        <f>3х!J398</f>
        <v>0</v>
      </c>
      <c r="L97" s="33">
        <f>3х!K398</f>
        <v>0</v>
      </c>
      <c r="M97" s="33">
        <f>3х!L398</f>
        <v>0</v>
      </c>
      <c r="N97" s="33">
        <f>3х!M398</f>
        <v>0</v>
      </c>
      <c r="O97" s="33">
        <f>3х!N398</f>
        <v>1809.6149467065932</v>
      </c>
      <c r="P97" s="232">
        <f>O97</f>
        <v>1809.6149467065932</v>
      </c>
    </row>
    <row r="98" spans="1:16" ht="15">
      <c r="A98" s="26">
        <v>21</v>
      </c>
      <c r="B98" s="200" t="str">
        <f>3х!A375</f>
        <v>В.Матэуш      +</v>
      </c>
      <c r="C98" s="26" t="str">
        <f>3х!B375</f>
        <v>RUS </v>
      </c>
      <c r="D98" s="33">
        <f>3х!C375</f>
        <v>0</v>
      </c>
      <c r="E98" s="33">
        <f>3х!D375</f>
        <v>0</v>
      </c>
      <c r="F98" s="33">
        <f>3х!E375</f>
        <v>0</v>
      </c>
      <c r="G98" s="33">
        <f>3х!F375</f>
        <v>0</v>
      </c>
      <c r="H98" s="33">
        <f>3х!G375</f>
        <v>0</v>
      </c>
      <c r="I98" s="33">
        <f>3х!H375</f>
        <v>0</v>
      </c>
      <c r="J98" s="33">
        <f>3х!I375</f>
        <v>1797.7145827145828</v>
      </c>
      <c r="K98" s="33">
        <f>3х!J375</f>
        <v>0</v>
      </c>
      <c r="L98" s="33">
        <f>3х!K375</f>
        <v>1808.3452527386444</v>
      </c>
      <c r="M98" s="33">
        <f>3х!L375</f>
        <v>0</v>
      </c>
      <c r="N98" s="33">
        <f>3х!M375</f>
        <v>0</v>
      </c>
      <c r="O98" s="33">
        <f>3х!N375</f>
        <v>0</v>
      </c>
      <c r="P98" s="232">
        <f>L98</f>
        <v>1808.3452527386444</v>
      </c>
    </row>
    <row r="99" spans="1:16" ht="15">
      <c r="A99" s="26">
        <v>22</v>
      </c>
      <c r="B99" s="200" t="str">
        <f>3х!A345</f>
        <v>Ю.Алексеев </v>
      </c>
      <c r="C99" s="26" t="str">
        <f>3х!B345</f>
        <v>RUS</v>
      </c>
      <c r="D99" s="33">
        <f>3х!C345</f>
        <v>0</v>
      </c>
      <c r="E99" s="33">
        <f>3х!D345</f>
        <v>1772.4125995823342</v>
      </c>
      <c r="F99" s="33">
        <f>3х!E345</f>
        <v>0</v>
      </c>
      <c r="G99" s="33">
        <f>3х!F345</f>
        <v>0</v>
      </c>
      <c r="H99" s="33">
        <f>3х!G345</f>
        <v>0</v>
      </c>
      <c r="I99" s="33">
        <f>3х!H345</f>
        <v>0</v>
      </c>
      <c r="J99" s="33">
        <f>3х!I345</f>
        <v>0</v>
      </c>
      <c r="K99" s="33">
        <f>3х!J345</f>
        <v>1744.7200460829492</v>
      </c>
      <c r="L99" s="33">
        <f>3х!K345</f>
        <v>0</v>
      </c>
      <c r="M99" s="33">
        <f>3х!L345</f>
        <v>0</v>
      </c>
      <c r="N99" s="33">
        <f>3х!M345</f>
        <v>1764.5814434739614</v>
      </c>
      <c r="O99" s="33">
        <f>3х!N345</f>
        <v>1807.918792329457</v>
      </c>
      <c r="P99" s="232">
        <f>O99</f>
        <v>1807.918792329457</v>
      </c>
    </row>
    <row r="100" spans="1:16" ht="15">
      <c r="A100" s="2">
        <v>23</v>
      </c>
      <c r="B100" s="200" t="str">
        <f>3х!A368</f>
        <v>M.Svitek</v>
      </c>
      <c r="C100" s="26" t="str">
        <f>3х!B368</f>
        <v>CZE </v>
      </c>
      <c r="D100" s="33">
        <f>3х!C368</f>
        <v>1805.5714285714284</v>
      </c>
      <c r="E100" s="33">
        <f>3х!D368</f>
        <v>0</v>
      </c>
      <c r="F100" s="33">
        <f>3х!E368</f>
        <v>0</v>
      </c>
      <c r="G100" s="33">
        <f>3х!F368</f>
        <v>0</v>
      </c>
      <c r="H100" s="33">
        <f>3х!G368</f>
        <v>0</v>
      </c>
      <c r="I100" s="33">
        <f>3х!H368</f>
        <v>0</v>
      </c>
      <c r="J100" s="33">
        <f>3х!I368</f>
        <v>0</v>
      </c>
      <c r="K100" s="33">
        <f>3х!J368</f>
        <v>0</v>
      </c>
      <c r="L100" s="33">
        <f>3х!K368</f>
        <v>0</v>
      </c>
      <c r="M100" s="33">
        <f>3х!L368</f>
        <v>0</v>
      </c>
      <c r="N100" s="33">
        <f>3х!M368</f>
        <v>0</v>
      </c>
      <c r="O100" s="33">
        <f>3х!N368</f>
        <v>0</v>
      </c>
      <c r="P100" s="232">
        <f>D100</f>
        <v>1805.5714285714284</v>
      </c>
    </row>
    <row r="101" spans="1:16" ht="15">
      <c r="A101" s="26">
        <v>24</v>
      </c>
      <c r="B101" s="200" t="str">
        <f>3х!A374</f>
        <v>В.Кириллов</v>
      </c>
      <c r="C101" s="26" t="str">
        <f>3х!B374</f>
        <v>RUS </v>
      </c>
      <c r="D101" s="33">
        <f>3х!C374</f>
        <v>0</v>
      </c>
      <c r="E101" s="33">
        <f>3х!D374</f>
        <v>0</v>
      </c>
      <c r="F101" s="33">
        <f>3х!E374</f>
        <v>0</v>
      </c>
      <c r="G101" s="33">
        <f>3х!F374</f>
        <v>0</v>
      </c>
      <c r="H101" s="33">
        <f>3х!G374</f>
        <v>0</v>
      </c>
      <c r="I101" s="33">
        <f>3х!H374</f>
        <v>0</v>
      </c>
      <c r="J101" s="33">
        <f>3х!I374</f>
        <v>1804.143154143154</v>
      </c>
      <c r="K101" s="33">
        <f>3х!J374</f>
        <v>0</v>
      </c>
      <c r="L101" s="33">
        <f>3х!K374</f>
        <v>0</v>
      </c>
      <c r="M101" s="33">
        <f>3х!L374</f>
        <v>0</v>
      </c>
      <c r="N101" s="33">
        <f>3х!M374</f>
        <v>0</v>
      </c>
      <c r="O101" s="33">
        <f>3х!N374</f>
        <v>0</v>
      </c>
      <c r="P101" s="232">
        <f>J101</f>
        <v>1804.143154143154</v>
      </c>
    </row>
    <row r="102" spans="1:16" ht="15">
      <c r="A102" s="26">
        <v>25</v>
      </c>
      <c r="B102" s="200" t="str">
        <f>3х!A384</f>
        <v>В.Кузьмичев        </v>
      </c>
      <c r="C102" s="26" t="str">
        <f>3х!B384</f>
        <v>RUS </v>
      </c>
      <c r="D102" s="33">
        <f>3х!C384</f>
        <v>0</v>
      </c>
      <c r="E102" s="33">
        <f>3х!D384</f>
        <v>0</v>
      </c>
      <c r="F102" s="33">
        <f>3х!E384</f>
        <v>0</v>
      </c>
      <c r="G102" s="33">
        <f>3х!F384</f>
        <v>0</v>
      </c>
      <c r="H102" s="33">
        <f>3х!G384</f>
        <v>0</v>
      </c>
      <c r="I102" s="33">
        <f>3х!H384</f>
        <v>0</v>
      </c>
      <c r="J102" s="33">
        <f>3х!I384</f>
        <v>0</v>
      </c>
      <c r="K102" s="33">
        <f>3х!J384</f>
        <v>1775.5299539170508</v>
      </c>
      <c r="L102" s="33">
        <f>3х!K384</f>
        <v>0</v>
      </c>
      <c r="M102" s="33">
        <f>3х!L384</f>
        <v>1796.3265479726879</v>
      </c>
      <c r="N102" s="33">
        <f>3х!M384</f>
        <v>1802.6388375291433</v>
      </c>
      <c r="O102" s="33">
        <f>3х!N384</f>
        <v>0</v>
      </c>
      <c r="P102" s="232">
        <f>N102</f>
        <v>1802.6388375291433</v>
      </c>
    </row>
    <row r="103" spans="1:16" ht="15">
      <c r="A103" s="2">
        <v>26</v>
      </c>
      <c r="B103" s="200" t="str">
        <f>3х!A351</f>
        <v>М.Костылев</v>
      </c>
      <c r="C103" s="26" t="str">
        <f>3х!B351</f>
        <v>RUS </v>
      </c>
      <c r="D103" s="33">
        <f>3х!C351</f>
        <v>1802.357142857143</v>
      </c>
      <c r="E103" s="33">
        <f>3х!D351</f>
        <v>0</v>
      </c>
      <c r="F103" s="33">
        <f>3х!E351</f>
        <v>0</v>
      </c>
      <c r="G103" s="33">
        <f>3х!F351</f>
        <v>0</v>
      </c>
      <c r="H103" s="33">
        <f>3х!G351</f>
        <v>0</v>
      </c>
      <c r="I103" s="33">
        <f>3х!H351</f>
        <v>0</v>
      </c>
      <c r="J103" s="33">
        <f>3х!I351</f>
        <v>0</v>
      </c>
      <c r="K103" s="33">
        <f>3х!J351</f>
        <v>0</v>
      </c>
      <c r="L103" s="33">
        <f>3х!K351</f>
        <v>0</v>
      </c>
      <c r="M103" s="33">
        <f>3х!L351</f>
        <v>0</v>
      </c>
      <c r="N103" s="33">
        <f>3х!M351</f>
        <v>0</v>
      </c>
      <c r="O103" s="33">
        <f>3х!N351</f>
        <v>0</v>
      </c>
      <c r="P103" s="232">
        <f>D103</f>
        <v>1802.357142857143</v>
      </c>
    </row>
    <row r="104" spans="1:16" ht="15">
      <c r="A104" s="26">
        <v>27</v>
      </c>
      <c r="B104" s="200" t="str">
        <f>3х!A378</f>
        <v>В.Копыл              </v>
      </c>
      <c r="C104" s="26" t="str">
        <f>3х!B378</f>
        <v>UKR</v>
      </c>
      <c r="D104" s="33">
        <f>3х!C378</f>
        <v>0</v>
      </c>
      <c r="E104" s="33">
        <f>3х!D378</f>
        <v>0</v>
      </c>
      <c r="F104" s="33">
        <f>3х!E378</f>
        <v>0</v>
      </c>
      <c r="G104" s="33">
        <f>3х!F378</f>
        <v>0</v>
      </c>
      <c r="H104" s="33">
        <f>3х!G378</f>
        <v>0</v>
      </c>
      <c r="I104" s="33">
        <f>3х!H378</f>
        <v>0</v>
      </c>
      <c r="J104" s="33">
        <f>3х!I378</f>
        <v>0</v>
      </c>
      <c r="K104" s="33">
        <f>3х!J378</f>
        <v>1801.2442396313363</v>
      </c>
      <c r="L104" s="33">
        <f>3х!K378</f>
        <v>0</v>
      </c>
      <c r="M104" s="33">
        <f>3х!L378</f>
        <v>0</v>
      </c>
      <c r="N104" s="33">
        <f>3х!M378</f>
        <v>0</v>
      </c>
      <c r="O104" s="33">
        <f>3х!N378</f>
        <v>0</v>
      </c>
      <c r="P104" s="232">
        <f>K104</f>
        <v>1801.2442396313363</v>
      </c>
    </row>
    <row r="105" spans="1:16" ht="15">
      <c r="A105" s="26">
        <v>28</v>
      </c>
      <c r="B105" s="200" t="str">
        <f>3х!A399</f>
        <v>Т. Соломенцева</v>
      </c>
      <c r="C105" s="26" t="str">
        <f>3х!B399</f>
        <v>RUS</v>
      </c>
      <c r="D105" s="33">
        <f>3х!C399</f>
        <v>0</v>
      </c>
      <c r="E105" s="33">
        <f>3х!D399</f>
        <v>0</v>
      </c>
      <c r="F105" s="33">
        <f>3х!E399</f>
        <v>0</v>
      </c>
      <c r="G105" s="33">
        <f>3х!F399</f>
        <v>0</v>
      </c>
      <c r="H105" s="33">
        <f>3х!G399</f>
        <v>0</v>
      </c>
      <c r="I105" s="33">
        <f>3х!H399</f>
        <v>0</v>
      </c>
      <c r="J105" s="33">
        <f>3х!I399</f>
        <v>0</v>
      </c>
      <c r="K105" s="33">
        <f>3х!J399</f>
        <v>0</v>
      </c>
      <c r="L105" s="33">
        <f>3х!K399</f>
        <v>0</v>
      </c>
      <c r="M105" s="33">
        <f>3х!L399</f>
        <v>0</v>
      </c>
      <c r="N105" s="33">
        <f>3х!M399</f>
        <v>0</v>
      </c>
      <c r="O105" s="33">
        <f>3х!N399</f>
        <v>1799.972089563736</v>
      </c>
      <c r="P105" s="232">
        <f>O105</f>
        <v>1799.972089563736</v>
      </c>
    </row>
    <row r="106" spans="1:16" ht="15">
      <c r="A106" s="2">
        <v>29</v>
      </c>
      <c r="B106" s="200" t="str">
        <f>3х!A380</f>
        <v>Н.Чернявский</v>
      </c>
      <c r="C106" s="26" t="str">
        <f>3х!B380</f>
        <v>UKR</v>
      </c>
      <c r="D106" s="33">
        <f>3х!C380</f>
        <v>0</v>
      </c>
      <c r="E106" s="33">
        <f>3х!D380</f>
        <v>0</v>
      </c>
      <c r="F106" s="33">
        <f>3х!E380</f>
        <v>0</v>
      </c>
      <c r="G106" s="33">
        <f>3х!F380</f>
        <v>0</v>
      </c>
      <c r="H106" s="33">
        <f>3х!G380</f>
        <v>0</v>
      </c>
      <c r="I106" s="33">
        <f>3х!H380</f>
        <v>0</v>
      </c>
      <c r="J106" s="33">
        <f>3х!I380</f>
        <v>0</v>
      </c>
      <c r="K106" s="33">
        <f>3х!J380</f>
        <v>1794.815668202765</v>
      </c>
      <c r="L106" s="33">
        <f>3х!K380</f>
        <v>1799.898719852175</v>
      </c>
      <c r="M106" s="33">
        <f>3х!L380</f>
        <v>0</v>
      </c>
      <c r="N106" s="33">
        <f>3х!M380</f>
        <v>0</v>
      </c>
      <c r="O106" s="33">
        <f>3х!N380</f>
        <v>0</v>
      </c>
      <c r="P106" s="232">
        <f>L106</f>
        <v>1799.898719852175</v>
      </c>
    </row>
    <row r="107" spans="1:16" ht="15">
      <c r="A107" s="26">
        <v>30</v>
      </c>
      <c r="B107" s="200" t="str">
        <f>3х!A364</f>
        <v>V.Aberman    +</v>
      </c>
      <c r="C107" s="26" t="str">
        <f>3х!B364</f>
        <v>USA </v>
      </c>
      <c r="D107" s="33">
        <f>3х!C364</f>
        <v>1821.642857142857</v>
      </c>
      <c r="E107" s="33">
        <f>3х!D364</f>
        <v>0</v>
      </c>
      <c r="F107" s="33">
        <f>3х!E364</f>
        <v>0</v>
      </c>
      <c r="G107" s="33">
        <f>3х!F364</f>
        <v>1819.0415017264204</v>
      </c>
      <c r="H107" s="33">
        <f>3х!G364</f>
        <v>0</v>
      </c>
      <c r="I107" s="33">
        <f>3х!H364</f>
        <v>0</v>
      </c>
      <c r="J107" s="33">
        <f>3х!I364</f>
        <v>1811.0010395010395</v>
      </c>
      <c r="K107" s="33">
        <f>3х!J364</f>
        <v>0</v>
      </c>
      <c r="L107" s="33">
        <f>3х!K364</f>
        <v>1798.3083650733072</v>
      </c>
      <c r="M107" s="33">
        <f>3х!L364</f>
        <v>0</v>
      </c>
      <c r="N107" s="33">
        <f>3х!M364</f>
        <v>0</v>
      </c>
      <c r="O107" s="33">
        <f>3х!N364</f>
        <v>0</v>
      </c>
      <c r="P107" s="232">
        <f>L107</f>
        <v>1798.3083650733072</v>
      </c>
    </row>
    <row r="108" spans="1:16" ht="15">
      <c r="A108" s="26">
        <v>31</v>
      </c>
      <c r="B108" s="200" t="str">
        <f>3х!A371</f>
        <v>.А.Сыгуров</v>
      </c>
      <c r="C108" s="26" t="str">
        <f>3х!B371</f>
        <v>RUS </v>
      </c>
      <c r="D108" s="33">
        <f>3х!C371</f>
        <v>0</v>
      </c>
      <c r="E108" s="33">
        <f>3х!D371</f>
        <v>0</v>
      </c>
      <c r="F108" s="33">
        <f>3х!E371</f>
        <v>0</v>
      </c>
      <c r="G108" s="33">
        <f>3х!F371</f>
        <v>0</v>
      </c>
      <c r="H108" s="33">
        <f>3х!G371</f>
        <v>0</v>
      </c>
      <c r="I108" s="33">
        <f>3х!H371</f>
        <v>1799.0903979705163</v>
      </c>
      <c r="J108" s="33">
        <f>3х!I371</f>
        <v>0</v>
      </c>
      <c r="K108" s="33">
        <f>3х!J371</f>
        <v>1810.4755184331798</v>
      </c>
      <c r="L108" s="33">
        <f>3х!K371</f>
        <v>0</v>
      </c>
      <c r="M108" s="33">
        <f>3х!L371</f>
        <v>1764.1374632708125</v>
      </c>
      <c r="N108" s="33">
        <f>3х!M371</f>
        <v>0</v>
      </c>
      <c r="O108" s="33">
        <f>3х!N371</f>
        <v>1798.0532142216398</v>
      </c>
      <c r="P108" s="232">
        <f>O108</f>
        <v>1798.0532142216398</v>
      </c>
    </row>
    <row r="109" spans="1:16" ht="15">
      <c r="A109" s="2">
        <v>32</v>
      </c>
      <c r="B109" s="200" t="str">
        <f>3х!A379</f>
        <v>S.Abdullaev</v>
      </c>
      <c r="C109" s="26" t="str">
        <f>3х!B379</f>
        <v>AZE</v>
      </c>
      <c r="D109" s="33">
        <f>3х!C379</f>
        <v>0</v>
      </c>
      <c r="E109" s="33">
        <f>3х!D379</f>
        <v>0</v>
      </c>
      <c r="F109" s="33">
        <f>3х!E379</f>
        <v>0</v>
      </c>
      <c r="G109" s="33">
        <f>3х!F379</f>
        <v>0</v>
      </c>
      <c r="H109" s="33">
        <f>3х!G379</f>
        <v>0</v>
      </c>
      <c r="I109" s="33">
        <f>3х!H379</f>
        <v>0</v>
      </c>
      <c r="J109" s="33">
        <f>3х!I379</f>
        <v>0</v>
      </c>
      <c r="K109" s="33">
        <f>3х!J379</f>
        <v>1798.0299539170508</v>
      </c>
      <c r="L109" s="33">
        <f>3х!K379</f>
        <v>0</v>
      </c>
      <c r="M109" s="33">
        <f>3х!L379</f>
        <v>0</v>
      </c>
      <c r="N109" s="33">
        <f>3х!M379</f>
        <v>0</v>
      </c>
      <c r="O109" s="33">
        <f>3х!N379</f>
        <v>0</v>
      </c>
      <c r="P109" s="232">
        <f>K109</f>
        <v>1798.0299539170508</v>
      </c>
    </row>
    <row r="110" spans="1:16" ht="15">
      <c r="A110" s="26">
        <v>33</v>
      </c>
      <c r="B110" s="200" t="str">
        <f>3х!A344</f>
        <v>Ю.Жарков</v>
      </c>
      <c r="C110" s="26" t="str">
        <f>3х!B344</f>
        <v>RUS </v>
      </c>
      <c r="D110" s="33">
        <f>3х!C344</f>
        <v>0</v>
      </c>
      <c r="E110" s="33">
        <f>3х!D344</f>
        <v>0</v>
      </c>
      <c r="F110" s="33">
        <f>3х!E344</f>
        <v>0</v>
      </c>
      <c r="G110" s="33">
        <f>3х!F344</f>
        <v>1797.501424144277</v>
      </c>
      <c r="H110" s="33">
        <f>3х!G344</f>
        <v>0</v>
      </c>
      <c r="I110" s="33">
        <f>3х!H344</f>
        <v>0</v>
      </c>
      <c r="J110" s="33">
        <f>3х!I344</f>
        <v>0</v>
      </c>
      <c r="K110" s="33">
        <f>3х!J344</f>
        <v>0</v>
      </c>
      <c r="L110" s="33">
        <f>3х!K344</f>
        <v>0</v>
      </c>
      <c r="M110" s="33">
        <f>3х!L344</f>
        <v>0</v>
      </c>
      <c r="N110" s="33">
        <f>3х!M344</f>
        <v>0</v>
      </c>
      <c r="O110" s="33">
        <f>3х!N344</f>
        <v>0</v>
      </c>
      <c r="P110" s="232">
        <f>G110</f>
        <v>1797.501424144277</v>
      </c>
    </row>
    <row r="111" spans="1:16" ht="15">
      <c r="A111" s="26">
        <v>34</v>
      </c>
      <c r="B111" s="200" t="str">
        <f>3х!A400</f>
        <v>Н. Кравцов</v>
      </c>
      <c r="C111" s="26" t="str">
        <f>3х!B400</f>
        <v>RUS</v>
      </c>
      <c r="D111" s="33">
        <f>3х!C400</f>
        <v>0</v>
      </c>
      <c r="E111" s="33">
        <f>3х!D400</f>
        <v>0</v>
      </c>
      <c r="F111" s="33">
        <f>3х!E400</f>
        <v>0</v>
      </c>
      <c r="G111" s="33">
        <f>3х!F400</f>
        <v>0</v>
      </c>
      <c r="H111" s="33">
        <f>3х!G400</f>
        <v>0</v>
      </c>
      <c r="I111" s="33">
        <f>3х!H400</f>
        <v>0</v>
      </c>
      <c r="J111" s="33">
        <f>3х!I400</f>
        <v>0</v>
      </c>
      <c r="K111" s="33">
        <f>3х!J400</f>
        <v>0</v>
      </c>
      <c r="L111" s="33">
        <f>3х!K400</f>
        <v>0</v>
      </c>
      <c r="M111" s="33">
        <f>3х!L400</f>
        <v>0</v>
      </c>
      <c r="N111" s="33">
        <f>3х!M400</f>
        <v>0</v>
      </c>
      <c r="O111" s="33">
        <f>3х!N400</f>
        <v>1796.7578038494503</v>
      </c>
      <c r="P111" s="232">
        <f>O111</f>
        <v>1796.7578038494503</v>
      </c>
    </row>
    <row r="112" spans="1:16" ht="15">
      <c r="A112" s="2">
        <v>35</v>
      </c>
      <c r="B112" s="200" t="str">
        <f>3х!A359</f>
        <v>А.Стёпочкин</v>
      </c>
      <c r="C112" s="26" t="str">
        <f>3х!B359</f>
        <v>RUS</v>
      </c>
      <c r="D112" s="33">
        <f>3х!C359</f>
        <v>1795.9285714285713</v>
      </c>
      <c r="E112" s="33">
        <f>3х!D359</f>
        <v>0</v>
      </c>
      <c r="F112" s="33">
        <f>3х!E359</f>
        <v>0</v>
      </c>
      <c r="G112" s="33">
        <f>3х!F359</f>
        <v>0</v>
      </c>
      <c r="H112" s="33">
        <f>3х!G359</f>
        <v>0</v>
      </c>
      <c r="I112" s="33">
        <f>3х!H359</f>
        <v>0</v>
      </c>
      <c r="J112" s="33">
        <f>3х!I359</f>
        <v>0</v>
      </c>
      <c r="K112" s="33">
        <f>3х!J359</f>
        <v>0</v>
      </c>
      <c r="L112" s="33">
        <f>3х!K359</f>
        <v>0</v>
      </c>
      <c r="M112" s="33">
        <f>3х!L359</f>
        <v>0</v>
      </c>
      <c r="N112" s="33">
        <f>3х!M359</f>
        <v>0</v>
      </c>
      <c r="O112" s="33">
        <f>3х!N359</f>
        <v>0</v>
      </c>
      <c r="P112" s="232">
        <f>D112</f>
        <v>1795.9285714285713</v>
      </c>
    </row>
    <row r="113" spans="1:16" ht="15">
      <c r="A113" s="26">
        <v>36</v>
      </c>
      <c r="B113" s="200" t="str">
        <f>3х!A372</f>
        <v>И.Антипин</v>
      </c>
      <c r="C113" s="26" t="str">
        <f>3х!B372</f>
        <v>RUS</v>
      </c>
      <c r="D113" s="33">
        <f>3х!C372</f>
        <v>0</v>
      </c>
      <c r="E113" s="33">
        <f>3х!D372</f>
        <v>0</v>
      </c>
      <c r="F113" s="33">
        <f>3х!E372</f>
        <v>0</v>
      </c>
      <c r="G113" s="33">
        <f>3х!F372</f>
        <v>0</v>
      </c>
      <c r="H113" s="33">
        <f>3х!G372</f>
        <v>0</v>
      </c>
      <c r="I113" s="33">
        <f>3х!H372</f>
        <v>1786.2332551133734</v>
      </c>
      <c r="J113" s="33">
        <f>3х!I372</f>
        <v>1807.2102762102763</v>
      </c>
      <c r="K113" s="33">
        <f>3х!J372</f>
        <v>0</v>
      </c>
      <c r="L113" s="33">
        <f>3х!K372</f>
        <v>1795.6695793534834</v>
      </c>
      <c r="M113" s="33">
        <f>3х!L372</f>
        <v>0</v>
      </c>
      <c r="N113" s="33">
        <f>3х!M372</f>
        <v>0</v>
      </c>
      <c r="O113" s="33">
        <f>3х!N372</f>
        <v>0</v>
      </c>
      <c r="P113" s="232">
        <f>L113</f>
        <v>1795.6695793534834</v>
      </c>
    </row>
    <row r="114" spans="1:16" ht="15">
      <c r="A114" s="26">
        <v>37</v>
      </c>
      <c r="B114" s="200" t="str">
        <f>3х!A355</f>
        <v>В.Сторчак</v>
      </c>
      <c r="C114" s="26" t="str">
        <f>3х!B355</f>
        <v>UKR </v>
      </c>
      <c r="D114" s="33">
        <f>3х!C355</f>
        <v>0</v>
      </c>
      <c r="E114" s="33">
        <f>3х!D355</f>
        <v>0</v>
      </c>
      <c r="F114" s="33">
        <f>3х!E355</f>
        <v>1794.8189759606805</v>
      </c>
      <c r="G114" s="33">
        <f>3х!F355</f>
        <v>0</v>
      </c>
      <c r="H114" s="33">
        <f>3х!G355</f>
        <v>0</v>
      </c>
      <c r="I114" s="33">
        <f>3х!H355</f>
        <v>0</v>
      </c>
      <c r="J114" s="33">
        <f>3х!I355</f>
        <v>0</v>
      </c>
      <c r="K114" s="33">
        <f>3х!J355</f>
        <v>0</v>
      </c>
      <c r="L114" s="33">
        <f>3х!K355</f>
        <v>0</v>
      </c>
      <c r="M114" s="33">
        <f>3х!L355</f>
        <v>0</v>
      </c>
      <c r="N114" s="33">
        <f>3х!M355</f>
        <v>0</v>
      </c>
      <c r="O114" s="33">
        <f>3х!N355</f>
        <v>0</v>
      </c>
      <c r="P114" s="232">
        <f>F114</f>
        <v>1794.8189759606805</v>
      </c>
    </row>
    <row r="115" spans="1:16" ht="15">
      <c r="A115" s="2">
        <v>38</v>
      </c>
      <c r="B115" s="200" t="str">
        <f>3х!A401</f>
        <v>Д. Утарова</v>
      </c>
      <c r="C115" s="26" t="str">
        <f>3х!B401</f>
        <v>RUS </v>
      </c>
      <c r="D115" s="33">
        <f>3х!C401</f>
        <v>0</v>
      </c>
      <c r="E115" s="33">
        <f>3х!D401</f>
        <v>0</v>
      </c>
      <c r="F115" s="33">
        <f>3х!E401</f>
        <v>0</v>
      </c>
      <c r="G115" s="33">
        <f>3х!F401</f>
        <v>0</v>
      </c>
      <c r="H115" s="33">
        <f>3х!G401</f>
        <v>0</v>
      </c>
      <c r="I115" s="33">
        <f>3х!H401</f>
        <v>0</v>
      </c>
      <c r="J115" s="33">
        <f>3х!I401</f>
        <v>0</v>
      </c>
      <c r="K115" s="33">
        <f>3х!J401</f>
        <v>0</v>
      </c>
      <c r="L115" s="33">
        <f>3х!K401</f>
        <v>0</v>
      </c>
      <c r="M115" s="33">
        <f>3х!L401</f>
        <v>0</v>
      </c>
      <c r="N115" s="33">
        <f>3х!M401</f>
        <v>0</v>
      </c>
      <c r="O115" s="33">
        <f>3х!N401</f>
        <v>1793.5435181351645</v>
      </c>
      <c r="P115" s="232">
        <f>O115</f>
        <v>1793.5435181351645</v>
      </c>
    </row>
    <row r="116" spans="1:16" ht="15">
      <c r="A116" s="26">
        <v>39</v>
      </c>
      <c r="B116" s="200" t="str">
        <f>3х!A402</f>
        <v>Е. Оплян</v>
      </c>
      <c r="C116" s="26" t="str">
        <f>3х!B402</f>
        <v>RUS</v>
      </c>
      <c r="D116" s="33">
        <f>3х!C402</f>
        <v>0</v>
      </c>
      <c r="E116" s="33">
        <f>3х!D402</f>
        <v>0</v>
      </c>
      <c r="F116" s="33">
        <f>3х!E402</f>
        <v>0</v>
      </c>
      <c r="G116" s="33">
        <f>3х!F402</f>
        <v>0</v>
      </c>
      <c r="H116" s="33">
        <f>3х!G402</f>
        <v>0</v>
      </c>
      <c r="I116" s="33">
        <f>3х!H402</f>
        <v>0</v>
      </c>
      <c r="J116" s="33">
        <f>3х!I402</f>
        <v>0</v>
      </c>
      <c r="K116" s="33">
        <f>3х!J402</f>
        <v>0</v>
      </c>
      <c r="L116" s="33">
        <f>3х!K402</f>
        <v>0</v>
      </c>
      <c r="M116" s="33">
        <f>3х!L402</f>
        <v>0</v>
      </c>
      <c r="N116" s="33">
        <f>3х!M402</f>
        <v>0</v>
      </c>
      <c r="O116" s="33">
        <f>3х!N402</f>
        <v>1793.5435181351645</v>
      </c>
      <c r="P116" s="232">
        <f>O116</f>
        <v>1793.5435181351645</v>
      </c>
    </row>
    <row r="117" spans="1:16" ht="15">
      <c r="A117" s="26">
        <v>40</v>
      </c>
      <c r="B117" s="200" t="str">
        <f>3х!A391</f>
        <v>В.Барсуков </v>
      </c>
      <c r="C117" s="26" t="str">
        <f>3х!B391</f>
        <v>RUS</v>
      </c>
      <c r="D117" s="33">
        <f>3х!C391</f>
        <v>0</v>
      </c>
      <c r="E117" s="33">
        <f>3х!D391</f>
        <v>0</v>
      </c>
      <c r="F117" s="33">
        <f>3х!E391</f>
        <v>0</v>
      </c>
      <c r="G117" s="33">
        <f>3х!F391</f>
        <v>0</v>
      </c>
      <c r="H117" s="33">
        <f>3х!G391</f>
        <v>0</v>
      </c>
      <c r="I117" s="33">
        <f>3х!H391</f>
        <v>0</v>
      </c>
      <c r="J117" s="33">
        <f>3х!I391</f>
        <v>0</v>
      </c>
      <c r="K117" s="33">
        <f>3х!J391</f>
        <v>0</v>
      </c>
      <c r="L117" s="33">
        <f>3х!K391</f>
        <v>0</v>
      </c>
      <c r="M117" s="33">
        <f>3х!L391</f>
        <v>0</v>
      </c>
      <c r="N117" s="33">
        <f>3х!M391</f>
        <v>1792.490694627954</v>
      </c>
      <c r="O117" s="33">
        <f>3х!N391</f>
        <v>0</v>
      </c>
      <c r="P117" s="232">
        <f>N117</f>
        <v>1792.490694627954</v>
      </c>
    </row>
    <row r="118" spans="1:16" ht="15">
      <c r="A118" s="2">
        <v>41</v>
      </c>
      <c r="B118" s="200" t="str">
        <f>3х!A366</f>
        <v>R.Aliovsadzade</v>
      </c>
      <c r="C118" s="26" t="str">
        <f>3х!B366</f>
        <v>USA </v>
      </c>
      <c r="D118" s="33">
        <f>3х!C366</f>
        <v>1786.2857142857142</v>
      </c>
      <c r="E118" s="33">
        <f>3х!D366</f>
        <v>1778.5165519375048</v>
      </c>
      <c r="F118" s="33">
        <f>3х!E366</f>
        <v>1791.5829778736859</v>
      </c>
      <c r="G118" s="33">
        <f>3х!F366</f>
        <v>0</v>
      </c>
      <c r="H118" s="33">
        <f>3х!G366</f>
        <v>0</v>
      </c>
      <c r="I118" s="33">
        <f>3х!H366</f>
        <v>0</v>
      </c>
      <c r="J118" s="33">
        <f>3х!I366</f>
        <v>0</v>
      </c>
      <c r="K118" s="33">
        <f>3х!J366</f>
        <v>0</v>
      </c>
      <c r="L118" s="33">
        <f>3х!K366</f>
        <v>0</v>
      </c>
      <c r="M118" s="33">
        <f>3х!L366</f>
        <v>0</v>
      </c>
      <c r="N118" s="33">
        <f>3х!M366</f>
        <v>0</v>
      </c>
      <c r="O118" s="33">
        <f>3х!N366</f>
        <v>0</v>
      </c>
      <c r="P118" s="232">
        <f>F118</f>
        <v>1791.5829778736859</v>
      </c>
    </row>
    <row r="119" spans="1:16" ht="15">
      <c r="A119" s="26">
        <v>42</v>
      </c>
      <c r="B119" s="200" t="str">
        <f>3х!A376</f>
        <v>K.Mlynka</v>
      </c>
      <c r="C119" s="26" t="str">
        <f>3х!B376</f>
        <v>SVK</v>
      </c>
      <c r="D119" s="33">
        <f>3х!C376</f>
        <v>0</v>
      </c>
      <c r="E119" s="33">
        <f>3х!D376</f>
        <v>0</v>
      </c>
      <c r="F119" s="33">
        <f>3х!E376</f>
        <v>0</v>
      </c>
      <c r="G119" s="33">
        <f>3х!F376</f>
        <v>0</v>
      </c>
      <c r="H119" s="33">
        <f>3х!G376</f>
        <v>0</v>
      </c>
      <c r="I119" s="33">
        <f>3х!H376</f>
        <v>0</v>
      </c>
      <c r="J119" s="33">
        <f>3х!I376</f>
        <v>1797.7145827145828</v>
      </c>
      <c r="K119" s="33">
        <f>3х!J376</f>
        <v>1797.206797235023</v>
      </c>
      <c r="L119" s="33">
        <f>3х!K376</f>
        <v>0</v>
      </c>
      <c r="M119" s="33">
        <f>3х!L376</f>
        <v>1786.124585181236</v>
      </c>
      <c r="N119" s="33">
        <f>3х!M376</f>
        <v>1775.82965035003</v>
      </c>
      <c r="O119" s="33">
        <f>3х!N376</f>
        <v>1791.061412139393</v>
      </c>
      <c r="P119" s="232">
        <f>O119</f>
        <v>1791.061412139393</v>
      </c>
    </row>
    <row r="120" spans="1:16" ht="15">
      <c r="A120" s="26">
        <v>43</v>
      </c>
      <c r="B120" s="200" t="str">
        <f>3х!A403</f>
        <v>С. Онуфриенко</v>
      </c>
      <c r="C120" s="26" t="str">
        <f>3х!B403</f>
        <v>RUS</v>
      </c>
      <c r="D120" s="33">
        <f>3х!C403</f>
        <v>0</v>
      </c>
      <c r="E120" s="33">
        <f>3х!D403</f>
        <v>0</v>
      </c>
      <c r="F120" s="33">
        <f>3х!E403</f>
        <v>0</v>
      </c>
      <c r="G120" s="33">
        <f>3х!F403</f>
        <v>0</v>
      </c>
      <c r="H120" s="33">
        <f>3х!G403</f>
        <v>0</v>
      </c>
      <c r="I120" s="33">
        <f>3х!H403</f>
        <v>0</v>
      </c>
      <c r="J120" s="33">
        <f>3х!I403</f>
        <v>0</v>
      </c>
      <c r="K120" s="33">
        <f>3х!J403</f>
        <v>0</v>
      </c>
      <c r="L120" s="33">
        <f>3х!K403</f>
        <v>0</v>
      </c>
      <c r="M120" s="33">
        <f>3х!L403</f>
        <v>0</v>
      </c>
      <c r="N120" s="33">
        <f>3х!M403</f>
        <v>0</v>
      </c>
      <c r="O120" s="33">
        <f>3х!N403</f>
        <v>1790.329232420879</v>
      </c>
      <c r="P120" s="232">
        <f>O120</f>
        <v>1790.329232420879</v>
      </c>
    </row>
    <row r="121" spans="1:16" ht="15">
      <c r="A121" s="2">
        <v>44</v>
      </c>
      <c r="B121" s="200" t="str">
        <f>3х!A349</f>
        <v>Н.Кулигин    +</v>
      </c>
      <c r="C121" s="26" t="str">
        <f>3х!B349</f>
        <v>UKR </v>
      </c>
      <c r="D121" s="33">
        <f>3х!C349</f>
        <v>1805.5714285714284</v>
      </c>
      <c r="E121" s="33">
        <f>3х!D349</f>
        <v>0</v>
      </c>
      <c r="F121" s="33">
        <f>3х!E349</f>
        <v>0</v>
      </c>
      <c r="G121" s="33">
        <f>3х!F349</f>
        <v>0</v>
      </c>
      <c r="H121" s="33">
        <f>3х!G349</f>
        <v>1796.0775748102847</v>
      </c>
      <c r="I121" s="33">
        <f>3х!H349</f>
        <v>1789.7658642020074</v>
      </c>
      <c r="J121" s="33">
        <f>3х!I349</f>
        <v>0</v>
      </c>
      <c r="K121" s="33">
        <f>3х!J349</f>
        <v>0</v>
      </c>
      <c r="L121" s="33">
        <f>3х!K349</f>
        <v>0</v>
      </c>
      <c r="M121" s="33">
        <f>3х!L349</f>
        <v>0</v>
      </c>
      <c r="N121" s="33">
        <f>3х!M349</f>
        <v>0</v>
      </c>
      <c r="O121" s="33">
        <f>3х!N349</f>
        <v>0</v>
      </c>
      <c r="P121" s="232">
        <f>I121</f>
        <v>1789.7658642020074</v>
      </c>
    </row>
    <row r="122" spans="1:16" ht="15">
      <c r="A122" s="26">
        <v>45</v>
      </c>
      <c r="B122" s="200" t="str">
        <f>3х!A361</f>
        <v>А.Николичев    +</v>
      </c>
      <c r="C122" s="26" t="str">
        <f>3х!B361</f>
        <v>RUS </v>
      </c>
      <c r="D122" s="33">
        <f>3х!C361</f>
        <v>0</v>
      </c>
      <c r="E122" s="33">
        <f>3х!D361</f>
        <v>0</v>
      </c>
      <c r="F122" s="33">
        <f>3х!E361</f>
        <v>1788.3904045321092</v>
      </c>
      <c r="G122" s="33">
        <f>3х!F361</f>
        <v>0</v>
      </c>
      <c r="H122" s="33">
        <f>3х!G361</f>
        <v>0</v>
      </c>
      <c r="I122" s="33">
        <f>3х!H361</f>
        <v>0</v>
      </c>
      <c r="J122" s="33">
        <f>3х!I361</f>
        <v>0</v>
      </c>
      <c r="K122" s="33">
        <f>3х!J361</f>
        <v>0</v>
      </c>
      <c r="L122" s="33">
        <f>3х!K361</f>
        <v>0</v>
      </c>
      <c r="M122" s="33">
        <f>3х!L361</f>
        <v>0</v>
      </c>
      <c r="N122" s="33">
        <f>3х!M361</f>
        <v>0</v>
      </c>
      <c r="O122" s="33">
        <f>3х!N361</f>
        <v>0</v>
      </c>
      <c r="P122" s="232">
        <f>F122</f>
        <v>1788.3904045321092</v>
      </c>
    </row>
    <row r="123" spans="1:16" ht="15">
      <c r="A123" s="26">
        <v>46</v>
      </c>
      <c r="B123" s="200" t="str">
        <f>3х!A367</f>
        <v>N.Zujev</v>
      </c>
      <c r="C123" s="26" t="str">
        <f>3х!B367</f>
        <v>LTU</v>
      </c>
      <c r="D123" s="33">
        <f>3х!C367</f>
        <v>0</v>
      </c>
      <c r="E123" s="33">
        <f>3х!D367</f>
        <v>0</v>
      </c>
      <c r="F123" s="33">
        <f>3х!E367</f>
        <v>1788.3904045321092</v>
      </c>
      <c r="G123" s="33">
        <f>3х!F367</f>
        <v>0</v>
      </c>
      <c r="H123" s="33">
        <f>3х!G367</f>
        <v>0</v>
      </c>
      <c r="I123" s="33">
        <f>3х!H367</f>
        <v>0</v>
      </c>
      <c r="J123" s="33">
        <f>3х!I367</f>
        <v>0</v>
      </c>
      <c r="K123" s="33">
        <f>3х!J367</f>
        <v>0</v>
      </c>
      <c r="L123" s="33">
        <f>3х!K367</f>
        <v>0</v>
      </c>
      <c r="M123" s="33">
        <f>3х!L367</f>
        <v>0</v>
      </c>
      <c r="N123" s="33">
        <f>3х!M367</f>
        <v>0</v>
      </c>
      <c r="O123" s="33">
        <f>3х!N367</f>
        <v>0</v>
      </c>
      <c r="P123" s="232">
        <f>F123</f>
        <v>1788.3904045321092</v>
      </c>
    </row>
    <row r="124" spans="1:16" ht="15">
      <c r="A124" s="2">
        <v>47</v>
      </c>
      <c r="B124" s="200" t="str">
        <f>3х!A404</f>
        <v>А. Шаклеина</v>
      </c>
      <c r="C124" s="26" t="str">
        <f>3х!B404</f>
        <v>RUS</v>
      </c>
      <c r="D124" s="33">
        <f>3х!C404</f>
        <v>0</v>
      </c>
      <c r="E124" s="33">
        <f>3х!D404</f>
        <v>0</v>
      </c>
      <c r="F124" s="33">
        <f>3х!E404</f>
        <v>0</v>
      </c>
      <c r="G124" s="33">
        <f>3х!F404</f>
        <v>0</v>
      </c>
      <c r="H124" s="33">
        <f>3х!G404</f>
        <v>0</v>
      </c>
      <c r="I124" s="33">
        <f>3х!H404</f>
        <v>0</v>
      </c>
      <c r="J124" s="33">
        <f>3х!I404</f>
        <v>0</v>
      </c>
      <c r="K124" s="33">
        <f>3х!J404</f>
        <v>0</v>
      </c>
      <c r="L124" s="33">
        <f>3х!K404</f>
        <v>0</v>
      </c>
      <c r="M124" s="33">
        <f>3х!L404</f>
        <v>0</v>
      </c>
      <c r="N124" s="33">
        <f>3х!M404</f>
        <v>0</v>
      </c>
      <c r="O124" s="33">
        <f>3х!N404</f>
        <v>1787.1149467065932</v>
      </c>
      <c r="P124" s="232">
        <f>O124</f>
        <v>1787.1149467065932</v>
      </c>
    </row>
    <row r="125" spans="1:16" ht="15">
      <c r="A125" s="26">
        <v>48</v>
      </c>
      <c r="B125" s="200" t="str">
        <f>3х!A405</f>
        <v>А. Утарова</v>
      </c>
      <c r="C125" s="26" t="str">
        <f>3х!B405</f>
        <v>RUS</v>
      </c>
      <c r="D125" s="33">
        <f>3х!C405</f>
        <v>0</v>
      </c>
      <c r="E125" s="33">
        <f>3х!D405</f>
        <v>0</v>
      </c>
      <c r="F125" s="33">
        <f>3х!E405</f>
        <v>0</v>
      </c>
      <c r="G125" s="33">
        <f>3х!F405</f>
        <v>0</v>
      </c>
      <c r="H125" s="33">
        <f>3х!G405</f>
        <v>0</v>
      </c>
      <c r="I125" s="33">
        <f>3х!H405</f>
        <v>0</v>
      </c>
      <c r="J125" s="33">
        <f>3х!I405</f>
        <v>0</v>
      </c>
      <c r="K125" s="33">
        <f>3х!J405</f>
        <v>0</v>
      </c>
      <c r="L125" s="33">
        <f>3х!K405</f>
        <v>0</v>
      </c>
      <c r="M125" s="33">
        <f>3х!L405</f>
        <v>0</v>
      </c>
      <c r="N125" s="33">
        <f>3х!M405</f>
        <v>0</v>
      </c>
      <c r="O125" s="33">
        <f>3х!N405</f>
        <v>1787.1149467065932</v>
      </c>
      <c r="P125" s="232">
        <f>O125</f>
        <v>1787.1149467065932</v>
      </c>
    </row>
    <row r="126" spans="1:16" ht="15">
      <c r="A126" s="26">
        <v>49</v>
      </c>
      <c r="B126" s="200" t="str">
        <f>3х!A356</f>
        <v>В.Коваленко    +</v>
      </c>
      <c r="C126" s="26" t="str">
        <f>3х!B356</f>
        <v>RUS</v>
      </c>
      <c r="D126" s="33">
        <f>3х!C356</f>
        <v>1786.2857142857142</v>
      </c>
      <c r="E126" s="33">
        <f>3х!D356</f>
        <v>0</v>
      </c>
      <c r="F126" s="33">
        <f>3х!E356</f>
        <v>0</v>
      </c>
      <c r="G126" s="33">
        <f>3х!F356</f>
        <v>0</v>
      </c>
      <c r="H126" s="33">
        <f>3х!G356</f>
        <v>0</v>
      </c>
      <c r="I126" s="33">
        <f>3х!H356</f>
        <v>0</v>
      </c>
      <c r="J126" s="33">
        <f>3х!I356</f>
        <v>0</v>
      </c>
      <c r="K126" s="33">
        <f>3х!J356</f>
        <v>0</v>
      </c>
      <c r="L126" s="33">
        <f>3х!K356</f>
        <v>0</v>
      </c>
      <c r="M126" s="33">
        <f>3х!L356</f>
        <v>0</v>
      </c>
      <c r="N126" s="33">
        <f>3х!M356</f>
        <v>0</v>
      </c>
      <c r="O126" s="33">
        <f>3х!N356</f>
        <v>0</v>
      </c>
      <c r="P126" s="232">
        <f>D126</f>
        <v>1786.2857142857142</v>
      </c>
    </row>
    <row r="127" spans="1:16" ht="15">
      <c r="A127" s="2">
        <v>50</v>
      </c>
      <c r="B127" s="200" t="str">
        <f>3х!A394</f>
        <v>В.Турмасов  </v>
      </c>
      <c r="C127" s="26" t="str">
        <f>3х!B394</f>
        <v>RUS</v>
      </c>
      <c r="D127" s="33">
        <f>3х!C394</f>
        <v>0</v>
      </c>
      <c r="E127" s="33">
        <f>3х!D394</f>
        <v>0</v>
      </c>
      <c r="F127" s="33">
        <f>3х!E394</f>
        <v>0</v>
      </c>
      <c r="G127" s="33">
        <f>3х!F394</f>
        <v>0</v>
      </c>
      <c r="H127" s="33">
        <f>3х!G394</f>
        <v>0</v>
      </c>
      <c r="I127" s="33">
        <f>3х!H394</f>
        <v>0</v>
      </c>
      <c r="J127" s="33">
        <f>3х!I394</f>
        <v>0</v>
      </c>
      <c r="K127" s="33">
        <f>3х!J394</f>
        <v>0</v>
      </c>
      <c r="L127" s="33">
        <f>3х!K394</f>
        <v>0</v>
      </c>
      <c r="M127" s="33">
        <f>3х!L394</f>
        <v>0</v>
      </c>
      <c r="N127" s="33">
        <f>3х!M394</f>
        <v>1786.0621231993828</v>
      </c>
      <c r="O127" s="33">
        <f>3х!N394</f>
        <v>0</v>
      </c>
      <c r="P127" s="232">
        <f>N127</f>
        <v>1786.0621231993828</v>
      </c>
    </row>
    <row r="128" spans="1:16" ht="15">
      <c r="A128" s="26">
        <v>51</v>
      </c>
      <c r="B128" s="200" t="str">
        <f>3х!A381</f>
        <v>D.Müller               </v>
      </c>
      <c r="C128" s="26" t="str">
        <f>3х!B381</f>
        <v>GER</v>
      </c>
      <c r="D128" s="33">
        <f>3х!C381</f>
        <v>0</v>
      </c>
      <c r="E128" s="33">
        <f>3х!D381</f>
        <v>0</v>
      </c>
      <c r="F128" s="33">
        <f>3х!E381</f>
        <v>0</v>
      </c>
      <c r="G128" s="33">
        <f>3х!F381</f>
        <v>0</v>
      </c>
      <c r="H128" s="33">
        <f>3х!G381</f>
        <v>0</v>
      </c>
      <c r="I128" s="33">
        <f>3х!H381</f>
        <v>0</v>
      </c>
      <c r="J128" s="33">
        <f>3х!I381</f>
        <v>0</v>
      </c>
      <c r="K128" s="33">
        <f>3х!J381</f>
        <v>1785.1728110599079</v>
      </c>
      <c r="L128" s="33">
        <f>3х!K381</f>
        <v>0</v>
      </c>
      <c r="M128" s="33">
        <f>3х!L381</f>
        <v>0</v>
      </c>
      <c r="N128" s="33">
        <f>3х!M381</f>
        <v>0</v>
      </c>
      <c r="O128" s="33">
        <f>3х!N381</f>
        <v>0</v>
      </c>
      <c r="P128" s="232">
        <f>K128</f>
        <v>1785.1728110599079</v>
      </c>
    </row>
    <row r="129" spans="1:16" ht="15">
      <c r="A129" s="26">
        <v>52</v>
      </c>
      <c r="B129" s="200" t="str">
        <f>3х!A406</f>
        <v>А. Кожакина</v>
      </c>
      <c r="C129" s="26" t="str">
        <f>3х!B406</f>
        <v>RUS</v>
      </c>
      <c r="D129" s="33">
        <f>3х!C406</f>
        <v>0</v>
      </c>
      <c r="E129" s="33">
        <f>3х!D406</f>
        <v>0</v>
      </c>
      <c r="F129" s="33">
        <f>3х!E406</f>
        <v>0</v>
      </c>
      <c r="G129" s="33">
        <f>3х!F406</f>
        <v>0</v>
      </c>
      <c r="H129" s="33">
        <f>3х!G406</f>
        <v>0</v>
      </c>
      <c r="I129" s="33">
        <f>3х!H406</f>
        <v>0</v>
      </c>
      <c r="J129" s="33">
        <f>3х!I406</f>
        <v>0</v>
      </c>
      <c r="K129" s="33">
        <f>3х!J406</f>
        <v>0</v>
      </c>
      <c r="L129" s="33">
        <f>3х!K406</f>
        <v>0</v>
      </c>
      <c r="M129" s="33">
        <f>3х!L406</f>
        <v>0</v>
      </c>
      <c r="N129" s="33">
        <f>3х!M406</f>
        <v>0</v>
      </c>
      <c r="O129" s="33">
        <f>3х!N406</f>
        <v>1783.9006609923074</v>
      </c>
      <c r="P129" s="167">
        <f>O129</f>
        <v>1783.9006609923074</v>
      </c>
    </row>
    <row r="130" spans="1:16" ht="15">
      <c r="A130" s="2">
        <v>53</v>
      </c>
      <c r="B130" s="200" t="str">
        <f>3х!A358</f>
        <v>В.Воронин</v>
      </c>
      <c r="C130" s="26" t="str">
        <f>3х!B358</f>
        <v>RUS </v>
      </c>
      <c r="D130" s="33">
        <f>3х!C358</f>
        <v>1783.0714285714284</v>
      </c>
      <c r="E130" s="33">
        <f>3х!D358</f>
        <v>1786.5766300564621</v>
      </c>
      <c r="F130" s="33">
        <f>3х!E358</f>
        <v>1778.335026837698</v>
      </c>
      <c r="G130" s="33">
        <f>3х!F358</f>
        <v>1775.945904683932</v>
      </c>
      <c r="H130" s="33">
        <f>3х!G358</f>
        <v>1779.8074563953626</v>
      </c>
      <c r="I130" s="33">
        <f>3х!H358</f>
        <v>1784.1820586145732</v>
      </c>
      <c r="J130" s="33">
        <f>3х!I358</f>
        <v>0</v>
      </c>
      <c r="K130" s="33">
        <f>3х!J358</f>
        <v>1788.2304147465438</v>
      </c>
      <c r="L130" s="33">
        <f>3х!K358</f>
        <v>0</v>
      </c>
      <c r="M130" s="33">
        <f>3х!L358</f>
        <v>0</v>
      </c>
      <c r="N130" s="33">
        <f>3х!M358</f>
        <v>1783.8111731053782</v>
      </c>
      <c r="O130" s="33">
        <f>3х!N358</f>
        <v>0</v>
      </c>
      <c r="P130" s="167">
        <f>N130</f>
        <v>1783.8111731053782</v>
      </c>
    </row>
    <row r="131" spans="1:16" ht="15">
      <c r="A131" s="26">
        <v>54</v>
      </c>
      <c r="B131" s="200" t="str">
        <f>3х!A382</f>
        <v>Z.Labai                </v>
      </c>
      <c r="C131" s="26" t="str">
        <f>3х!B382</f>
        <v>SVK</v>
      </c>
      <c r="D131" s="33">
        <f>3х!C382</f>
        <v>0</v>
      </c>
      <c r="E131" s="33">
        <f>3х!D382</f>
        <v>0</v>
      </c>
      <c r="F131" s="33">
        <f>3х!E382</f>
        <v>0</v>
      </c>
      <c r="G131" s="33">
        <f>3х!F382</f>
        <v>0</v>
      </c>
      <c r="H131" s="33">
        <f>3х!G382</f>
        <v>0</v>
      </c>
      <c r="I131" s="33">
        <f>3х!H382</f>
        <v>0</v>
      </c>
      <c r="J131" s="33">
        <f>3х!I382</f>
        <v>0</v>
      </c>
      <c r="K131" s="33">
        <f>3х!J382</f>
        <v>1781.958525345622</v>
      </c>
      <c r="L131" s="33">
        <f>3х!K382</f>
        <v>0</v>
      </c>
      <c r="M131" s="33">
        <f>3х!L382</f>
        <v>0</v>
      </c>
      <c r="N131" s="33">
        <f>3х!M382</f>
        <v>0</v>
      </c>
      <c r="O131" s="33">
        <f>3х!N382</f>
        <v>0</v>
      </c>
      <c r="P131" s="167">
        <f>K131</f>
        <v>1781.958525345622</v>
      </c>
    </row>
    <row r="132" spans="1:16" ht="15">
      <c r="A132" s="26">
        <v>55</v>
      </c>
      <c r="B132" s="200" t="str">
        <f>3х!A407</f>
        <v>М. Гальма</v>
      </c>
      <c r="C132" s="26" t="str">
        <f>3х!B407</f>
        <v>UKR</v>
      </c>
      <c r="D132" s="33">
        <f>3х!C407</f>
        <v>0</v>
      </c>
      <c r="E132" s="33">
        <f>3х!D407</f>
        <v>0</v>
      </c>
      <c r="F132" s="33">
        <f>3х!E407</f>
        <v>0</v>
      </c>
      <c r="G132" s="33">
        <f>3х!F407</f>
        <v>0</v>
      </c>
      <c r="H132" s="33">
        <f>3х!G407</f>
        <v>0</v>
      </c>
      <c r="I132" s="33">
        <f>3х!H407</f>
        <v>0</v>
      </c>
      <c r="J132" s="33">
        <f>3х!I407</f>
        <v>0</v>
      </c>
      <c r="K132" s="33">
        <f>3х!J407</f>
        <v>0</v>
      </c>
      <c r="L132" s="33">
        <f>3х!K407</f>
        <v>0</v>
      </c>
      <c r="M132" s="33">
        <f>3х!L407</f>
        <v>0</v>
      </c>
      <c r="N132" s="33">
        <f>3х!M407</f>
        <v>0</v>
      </c>
      <c r="O132" s="33">
        <f>3х!N407</f>
        <v>1780.6863752780218</v>
      </c>
      <c r="P132" s="167">
        <f>O132</f>
        <v>1780.6863752780218</v>
      </c>
    </row>
    <row r="133" spans="1:16" ht="15">
      <c r="A133" s="2">
        <v>56</v>
      </c>
      <c r="B133" s="200" t="str">
        <f>3х!A369</f>
        <v>M.Croitor</v>
      </c>
      <c r="C133" s="26" t="str">
        <f>3х!B369</f>
        <v>MDA</v>
      </c>
      <c r="D133" s="33">
        <f>3х!C369</f>
        <v>1779.857142857143</v>
      </c>
      <c r="E133" s="33">
        <f>3х!D369</f>
        <v>0</v>
      </c>
      <c r="F133" s="33">
        <f>3х!E369</f>
        <v>0</v>
      </c>
      <c r="G133" s="33">
        <f>3х!F369</f>
        <v>0</v>
      </c>
      <c r="H133" s="33">
        <f>3х!G369</f>
        <v>0</v>
      </c>
      <c r="I133" s="33">
        <f>3х!H369</f>
        <v>0</v>
      </c>
      <c r="J133" s="33">
        <f>3х!I369</f>
        <v>0</v>
      </c>
      <c r="K133" s="33">
        <f>3х!J369</f>
        <v>0</v>
      </c>
      <c r="L133" s="33">
        <f>3х!K369</f>
        <v>0</v>
      </c>
      <c r="M133" s="33">
        <f>3х!L369</f>
        <v>0</v>
      </c>
      <c r="N133" s="33">
        <f>3х!M369</f>
        <v>0</v>
      </c>
      <c r="O133" s="33">
        <f>3х!N369</f>
        <v>0</v>
      </c>
      <c r="P133" s="167">
        <f>D133</f>
        <v>1779.857142857143</v>
      </c>
    </row>
    <row r="134" spans="1:16" ht="15">
      <c r="A134" s="26">
        <v>57</v>
      </c>
      <c r="B134" s="200" t="str">
        <f>3х!A408</f>
        <v>В. Юзюк</v>
      </c>
      <c r="C134" s="26" t="str">
        <f>3х!B408</f>
        <v>UKR  </v>
      </c>
      <c r="D134" s="33">
        <f>3х!C408</f>
        <v>0</v>
      </c>
      <c r="E134" s="33">
        <f>3х!D408</f>
        <v>0</v>
      </c>
      <c r="F134" s="33">
        <f>3х!E408</f>
        <v>0</v>
      </c>
      <c r="G134" s="33">
        <f>3х!F408</f>
        <v>0</v>
      </c>
      <c r="H134" s="33">
        <f>3х!G408</f>
        <v>0</v>
      </c>
      <c r="I134" s="33">
        <f>3х!H408</f>
        <v>0</v>
      </c>
      <c r="J134" s="33">
        <f>3х!I408</f>
        <v>0</v>
      </c>
      <c r="K134" s="33">
        <f>3х!J408</f>
        <v>0</v>
      </c>
      <c r="L134" s="33">
        <f>3х!K408</f>
        <v>0</v>
      </c>
      <c r="M134" s="33">
        <f>3х!L408</f>
        <v>0</v>
      </c>
      <c r="N134" s="33">
        <f>3х!M408</f>
        <v>0</v>
      </c>
      <c r="O134" s="33">
        <f>3х!N408</f>
        <v>1777.472089563736</v>
      </c>
      <c r="P134" s="167">
        <f aca="true" t="shared" si="0" ref="P134:P139">O134</f>
        <v>1777.472089563736</v>
      </c>
    </row>
    <row r="135" spans="1:16" ht="15">
      <c r="A135" s="26">
        <v>58</v>
      </c>
      <c r="B135" s="200" t="str">
        <f>3х!A409</f>
        <v>Б. Мулюкин</v>
      </c>
      <c r="C135" s="26" t="str">
        <f>3х!B409</f>
        <v>RUS </v>
      </c>
      <c r="D135" s="33">
        <f>3х!C409</f>
        <v>0</v>
      </c>
      <c r="E135" s="33">
        <f>3х!D409</f>
        <v>0</v>
      </c>
      <c r="F135" s="33">
        <f>3х!E409</f>
        <v>0</v>
      </c>
      <c r="G135" s="33">
        <f>3х!F409</f>
        <v>0</v>
      </c>
      <c r="H135" s="33">
        <f>3х!G409</f>
        <v>0</v>
      </c>
      <c r="I135" s="33">
        <f>3х!H409</f>
        <v>0</v>
      </c>
      <c r="J135" s="33">
        <f>3х!I409</f>
        <v>0</v>
      </c>
      <c r="K135" s="33">
        <f>3х!J409</f>
        <v>0</v>
      </c>
      <c r="L135" s="33">
        <f>3х!K409</f>
        <v>0</v>
      </c>
      <c r="M135" s="33">
        <f>3х!L409</f>
        <v>0</v>
      </c>
      <c r="N135" s="33">
        <f>3х!M409</f>
        <v>0</v>
      </c>
      <c r="O135" s="33">
        <f>3х!N409</f>
        <v>1777.472089563736</v>
      </c>
      <c r="P135" s="167">
        <f t="shared" si="0"/>
        <v>1777.472089563736</v>
      </c>
    </row>
    <row r="136" spans="1:16" ht="15">
      <c r="A136" s="2">
        <v>59</v>
      </c>
      <c r="B136" s="200" t="str">
        <f>3х!A410</f>
        <v>К. Павленко</v>
      </c>
      <c r="C136" s="26" t="str">
        <f>3х!B410</f>
        <v>RUS</v>
      </c>
      <c r="D136" s="33">
        <f>3х!C410</f>
        <v>0</v>
      </c>
      <c r="E136" s="33">
        <f>3х!D410</f>
        <v>0</v>
      </c>
      <c r="F136" s="33">
        <f>3х!E410</f>
        <v>0</v>
      </c>
      <c r="G136" s="33">
        <f>3х!F410</f>
        <v>0</v>
      </c>
      <c r="H136" s="33">
        <f>3х!G410</f>
        <v>0</v>
      </c>
      <c r="I136" s="33">
        <f>3х!H410</f>
        <v>0</v>
      </c>
      <c r="J136" s="33">
        <f>3х!I410</f>
        <v>0</v>
      </c>
      <c r="K136" s="33">
        <f>3х!J410</f>
        <v>0</v>
      </c>
      <c r="L136" s="33">
        <f>3х!K410</f>
        <v>0</v>
      </c>
      <c r="M136" s="33">
        <f>3х!L410</f>
        <v>0</v>
      </c>
      <c r="N136" s="33">
        <f>3х!M410</f>
        <v>0</v>
      </c>
      <c r="O136" s="33">
        <f>3х!N410</f>
        <v>1777.472089563736</v>
      </c>
      <c r="P136" s="167">
        <f t="shared" si="0"/>
        <v>1777.472089563736</v>
      </c>
    </row>
    <row r="137" spans="1:16" ht="15">
      <c r="A137" s="26">
        <v>60</v>
      </c>
      <c r="B137" s="200" t="str">
        <f>3х!A411</f>
        <v>Д. Мотуз</v>
      </c>
      <c r="C137" s="26" t="str">
        <f>3х!B411</f>
        <v>RUS</v>
      </c>
      <c r="D137" s="33">
        <f>3х!C411</f>
        <v>0</v>
      </c>
      <c r="E137" s="33">
        <f>3х!D411</f>
        <v>0</v>
      </c>
      <c r="F137" s="33">
        <f>3х!E411</f>
        <v>0</v>
      </c>
      <c r="G137" s="33">
        <f>3х!F411</f>
        <v>0</v>
      </c>
      <c r="H137" s="33">
        <f>3х!G411</f>
        <v>0</v>
      </c>
      <c r="I137" s="33">
        <f>3х!H411</f>
        <v>0</v>
      </c>
      <c r="J137" s="33">
        <f>3х!I411</f>
        <v>0</v>
      </c>
      <c r="K137" s="33">
        <f>3х!J411</f>
        <v>0</v>
      </c>
      <c r="L137" s="33">
        <f>3х!K411</f>
        <v>0</v>
      </c>
      <c r="M137" s="33">
        <f>3х!L411</f>
        <v>0</v>
      </c>
      <c r="N137" s="33">
        <f>3х!M411</f>
        <v>0</v>
      </c>
      <c r="O137" s="33">
        <f>3х!N411</f>
        <v>1777.472089563736</v>
      </c>
      <c r="P137" s="167">
        <f t="shared" si="0"/>
        <v>1777.472089563736</v>
      </c>
    </row>
    <row r="138" spans="1:16" ht="15">
      <c r="A138" s="26">
        <v>61</v>
      </c>
      <c r="B138" s="200" t="str">
        <f>3х!A348</f>
        <v>Н.Харчишин </v>
      </c>
      <c r="C138" s="26" t="str">
        <f>3х!B348</f>
        <v>RUS</v>
      </c>
      <c r="D138" s="33">
        <f>3х!C348</f>
        <v>1786.2857142857142</v>
      </c>
      <c r="E138" s="33">
        <f>3х!D348</f>
        <v>1775.302266223219</v>
      </c>
      <c r="F138" s="33">
        <f>3х!E348</f>
        <v>1769.889458617175</v>
      </c>
      <c r="G138" s="33">
        <f>3х!F348</f>
        <v>0</v>
      </c>
      <c r="H138" s="33">
        <f>3х!G348</f>
        <v>0</v>
      </c>
      <c r="I138" s="33">
        <f>3х!H348</f>
        <v>1764.0023674195995</v>
      </c>
      <c r="J138" s="33">
        <f>3х!I348</f>
        <v>0</v>
      </c>
      <c r="K138" s="33">
        <f>3х!J348</f>
        <v>1757.4988479262672</v>
      </c>
      <c r="L138" s="33">
        <f>3х!K348</f>
        <v>1780.3507042712654</v>
      </c>
      <c r="M138" s="33">
        <f>3х!L348</f>
        <v>1761.204931494653</v>
      </c>
      <c r="N138" s="33">
        <f>3х!M348</f>
        <v>0</v>
      </c>
      <c r="O138" s="33">
        <f>3х!N348</f>
        <v>1777.296406625166</v>
      </c>
      <c r="P138" s="167">
        <f t="shared" si="0"/>
        <v>1777.296406625166</v>
      </c>
    </row>
    <row r="139" spans="1:16" ht="15">
      <c r="A139" s="2">
        <v>62</v>
      </c>
      <c r="B139" s="200" t="str">
        <f>3х!A383</f>
        <v>Б.Атанасов</v>
      </c>
      <c r="C139" s="26" t="str">
        <f>3х!B383</f>
        <v>BUL</v>
      </c>
      <c r="D139" s="33">
        <f>3х!C383</f>
        <v>0</v>
      </c>
      <c r="E139" s="33">
        <f>3х!D383</f>
        <v>0</v>
      </c>
      <c r="F139" s="33">
        <f>3х!E383</f>
        <v>0</v>
      </c>
      <c r="G139" s="33">
        <f>3х!F383</f>
        <v>0</v>
      </c>
      <c r="H139" s="33">
        <f>3х!G383</f>
        <v>0</v>
      </c>
      <c r="I139" s="33">
        <f>3х!H383</f>
        <v>0</v>
      </c>
      <c r="J139" s="33">
        <f>3х!I383</f>
        <v>0</v>
      </c>
      <c r="K139" s="33">
        <f>3х!J383</f>
        <v>1778.7442396313363</v>
      </c>
      <c r="L139" s="33">
        <f>3х!K383</f>
        <v>0</v>
      </c>
      <c r="M139" s="33">
        <f>3х!L383</f>
        <v>0</v>
      </c>
      <c r="N139" s="33">
        <f>3х!M383</f>
        <v>0</v>
      </c>
      <c r="O139" s="33">
        <f>3х!N383</f>
        <v>1776.4520760950422</v>
      </c>
      <c r="P139" s="167">
        <f t="shared" si="0"/>
        <v>1776.4520760950422</v>
      </c>
    </row>
    <row r="140" spans="1:16" ht="15">
      <c r="A140" s="26">
        <v>63</v>
      </c>
      <c r="B140" s="200" t="str">
        <f>3х!A352</f>
        <v>И.Чепа     +</v>
      </c>
      <c r="C140" s="26" t="str">
        <f>3х!B352</f>
        <v>BLR</v>
      </c>
      <c r="D140" s="33">
        <f>3х!C352</f>
        <v>0</v>
      </c>
      <c r="E140" s="33">
        <f>3х!D352</f>
        <v>0</v>
      </c>
      <c r="F140" s="33">
        <f>3х!E352</f>
        <v>0</v>
      </c>
      <c r="G140" s="33">
        <f>3х!F352</f>
        <v>0</v>
      </c>
      <c r="H140" s="33">
        <f>3х!G352</f>
        <v>1772.523104650133</v>
      </c>
      <c r="I140" s="33">
        <f>3х!H352</f>
        <v>0</v>
      </c>
      <c r="J140" s="33">
        <f>3х!I352</f>
        <v>0</v>
      </c>
      <c r="K140" s="33">
        <f>3х!J352</f>
        <v>0</v>
      </c>
      <c r="L140" s="33">
        <f>3х!K352</f>
        <v>0</v>
      </c>
      <c r="M140" s="33">
        <f>3х!L352</f>
        <v>0</v>
      </c>
      <c r="N140" s="33">
        <f>3х!M352</f>
        <v>0</v>
      </c>
      <c r="O140" s="33">
        <f>3х!N352</f>
        <v>0</v>
      </c>
      <c r="P140" s="167">
        <f>H140</f>
        <v>1772.523104650133</v>
      </c>
    </row>
    <row r="141" spans="1:16" ht="15">
      <c r="A141" s="26">
        <v>64</v>
      </c>
      <c r="B141" s="200" t="str">
        <f>3х!A360</f>
        <v>А.Панкратьев</v>
      </c>
      <c r="C141" s="26" t="str">
        <f>3х!B360</f>
        <v>RUS</v>
      </c>
      <c r="D141" s="33">
        <f>3х!C360</f>
        <v>1792.7142857142858</v>
      </c>
      <c r="E141" s="33">
        <f>3х!D360</f>
        <v>1765.6106814138757</v>
      </c>
      <c r="F141" s="33">
        <f>3х!E360</f>
        <v>0</v>
      </c>
      <c r="G141" s="33">
        <f>3х!F360</f>
        <v>0</v>
      </c>
      <c r="H141" s="33">
        <f>3х!G360</f>
        <v>1786.2265997154293</v>
      </c>
      <c r="I141" s="33">
        <f>3х!H360</f>
        <v>0</v>
      </c>
      <c r="J141" s="33">
        <f>3х!I360</f>
        <v>0</v>
      </c>
      <c r="K141" s="33">
        <f>3х!J360</f>
        <v>1760.125</v>
      </c>
      <c r="L141" s="33">
        <f>3х!K360</f>
        <v>0</v>
      </c>
      <c r="M141" s="33">
        <f>3х!L360</f>
        <v>0</v>
      </c>
      <c r="N141" s="33">
        <f>3х!M360</f>
        <v>0</v>
      </c>
      <c r="O141" s="33">
        <f>3х!N360</f>
        <v>1770.326091706966</v>
      </c>
      <c r="P141" s="167">
        <f>O141</f>
        <v>1770.326091706966</v>
      </c>
    </row>
    <row r="142" spans="1:16" ht="15">
      <c r="A142" s="2">
        <v>65</v>
      </c>
      <c r="B142" s="200" t="str">
        <f>3х!A412</f>
        <v>Е. Иванюкович</v>
      </c>
      <c r="C142" s="26" t="str">
        <f>3х!B412</f>
        <v>RUS</v>
      </c>
      <c r="D142" s="33">
        <f>3х!C412</f>
        <v>0</v>
      </c>
      <c r="E142" s="33">
        <f>3х!D412</f>
        <v>0</v>
      </c>
      <c r="F142" s="33">
        <f>3х!E412</f>
        <v>0</v>
      </c>
      <c r="G142" s="33">
        <f>3х!F412</f>
        <v>0</v>
      </c>
      <c r="H142" s="33">
        <f>3х!G412</f>
        <v>0</v>
      </c>
      <c r="I142" s="33">
        <f>3х!H412</f>
        <v>0</v>
      </c>
      <c r="J142" s="33">
        <f>3х!I412</f>
        <v>0</v>
      </c>
      <c r="K142" s="33">
        <f>3х!J412</f>
        <v>0</v>
      </c>
      <c r="L142" s="33">
        <f>3х!K412</f>
        <v>0</v>
      </c>
      <c r="M142" s="33">
        <f>3х!L412</f>
        <v>0</v>
      </c>
      <c r="N142" s="33">
        <f>3х!M412</f>
        <v>0</v>
      </c>
      <c r="O142" s="33">
        <f>3х!N412</f>
        <v>1761.4006609923074</v>
      </c>
      <c r="P142" s="167">
        <f>O142</f>
        <v>1761.4006609923074</v>
      </c>
    </row>
    <row r="143" spans="1:16" ht="15">
      <c r="A143" s="26">
        <v>66</v>
      </c>
      <c r="B143" s="200" t="str">
        <f>3х!A385</f>
        <v>А.Оганесян          </v>
      </c>
      <c r="C143" s="26" t="str">
        <f>3х!B385</f>
        <v>RUS</v>
      </c>
      <c r="D143" s="33">
        <f>3х!C385</f>
        <v>0</v>
      </c>
      <c r="E143" s="33">
        <f>3х!D385</f>
        <v>0</v>
      </c>
      <c r="F143" s="33">
        <f>3х!E385</f>
        <v>0</v>
      </c>
      <c r="G143" s="33">
        <f>3х!F385</f>
        <v>0</v>
      </c>
      <c r="H143" s="33">
        <f>3х!G385</f>
        <v>0</v>
      </c>
      <c r="I143" s="33">
        <f>3х!H385</f>
        <v>0</v>
      </c>
      <c r="J143" s="33">
        <f>3х!I385</f>
        <v>0</v>
      </c>
      <c r="K143" s="33">
        <f>3х!J385</f>
        <v>1746.6013824884792</v>
      </c>
      <c r="L143" s="33">
        <f>3х!K385</f>
        <v>0</v>
      </c>
      <c r="M143" s="33">
        <f>3х!L385</f>
        <v>0</v>
      </c>
      <c r="N143" s="33">
        <f>3х!M385</f>
        <v>1753.111698683221</v>
      </c>
      <c r="O143" s="33">
        <f>3х!N385</f>
        <v>0</v>
      </c>
      <c r="P143" s="167">
        <f>N143</f>
        <v>1753.111698683221</v>
      </c>
    </row>
    <row r="144" spans="1:16" ht="15">
      <c r="A144" s="26">
        <v>67</v>
      </c>
      <c r="B144" s="200" t="str">
        <f>3х!A363</f>
        <v>V.Zamanov </v>
      </c>
      <c r="C144" s="26" t="str">
        <f>3х!B363</f>
        <v>AZE</v>
      </c>
      <c r="D144" s="33">
        <f>3х!C363</f>
        <v>0</v>
      </c>
      <c r="E144" s="33">
        <f>3х!D363</f>
        <v>1743.484028153763</v>
      </c>
      <c r="F144" s="33">
        <f>3х!E363</f>
        <v>0</v>
      </c>
      <c r="G144" s="33">
        <f>3х!F363</f>
        <v>0</v>
      </c>
      <c r="H144" s="33">
        <f>3х!G363</f>
        <v>0</v>
      </c>
      <c r="I144" s="33">
        <f>3х!H363</f>
        <v>0</v>
      </c>
      <c r="J144" s="33">
        <f>3х!I363</f>
        <v>0</v>
      </c>
      <c r="K144" s="33">
        <f>3х!J363</f>
        <v>1752.0699884792627</v>
      </c>
      <c r="L144" s="33">
        <f>3х!K363</f>
        <v>0</v>
      </c>
      <c r="M144" s="33">
        <f>3х!L363</f>
        <v>0</v>
      </c>
      <c r="N144" s="33">
        <f>3х!M363</f>
        <v>0</v>
      </c>
      <c r="O144" s="33">
        <f>3х!N363</f>
        <v>0</v>
      </c>
      <c r="P144" s="167">
        <f>K144</f>
        <v>1752.0699884792627</v>
      </c>
    </row>
    <row r="145" spans="1:16" ht="15">
      <c r="A145" s="2">
        <v>68</v>
      </c>
      <c r="B145" s="200" t="str">
        <f>3х!A386</f>
        <v>C.Ouellet</v>
      </c>
      <c r="C145" s="26" t="str">
        <f>3х!B386</f>
        <v>CAN</v>
      </c>
      <c r="D145" s="33">
        <f>3х!C386</f>
        <v>0</v>
      </c>
      <c r="E145" s="33">
        <f>3х!D386</f>
        <v>0</v>
      </c>
      <c r="F145" s="33">
        <f>3х!E386</f>
        <v>0</v>
      </c>
      <c r="G145" s="33">
        <f>3х!F386</f>
        <v>0</v>
      </c>
      <c r="H145" s="33">
        <f>3х!G386</f>
        <v>0</v>
      </c>
      <c r="I145" s="33">
        <f>3х!H386</f>
        <v>0</v>
      </c>
      <c r="J145" s="33">
        <f>3х!I386</f>
        <v>0</v>
      </c>
      <c r="K145" s="33">
        <f>3х!J386</f>
        <v>1733.7442396313363</v>
      </c>
      <c r="L145" s="33">
        <f>3х!K386</f>
        <v>0</v>
      </c>
      <c r="M145" s="33">
        <f>3х!L386</f>
        <v>0</v>
      </c>
      <c r="N145" s="33">
        <f>3х!M386</f>
        <v>0</v>
      </c>
      <c r="O145" s="33">
        <f>3х!N386</f>
        <v>0</v>
      </c>
      <c r="P145" s="167">
        <f>K145</f>
        <v>1733.7442396313363</v>
      </c>
    </row>
    <row r="146" spans="1:16" ht="15">
      <c r="A146" s="26">
        <v>69</v>
      </c>
      <c r="B146" s="200" t="str">
        <f>3х!A393</f>
        <v>В.Желтухов </v>
      </c>
      <c r="C146" s="26" t="str">
        <f>3х!B393</f>
        <v>RUS</v>
      </c>
      <c r="D146" s="33">
        <f>3х!C393</f>
        <v>0</v>
      </c>
      <c r="E146" s="33">
        <f>3х!D393</f>
        <v>0</v>
      </c>
      <c r="F146" s="33">
        <f>3х!E393</f>
        <v>0</v>
      </c>
      <c r="G146" s="33">
        <f>3х!F393</f>
        <v>0</v>
      </c>
      <c r="H146" s="33">
        <f>3х!G393</f>
        <v>0</v>
      </c>
      <c r="I146" s="33">
        <f>3х!H393</f>
        <v>0</v>
      </c>
      <c r="J146" s="33">
        <f>3х!I393</f>
        <v>0</v>
      </c>
      <c r="K146" s="33">
        <f>3х!J393</f>
        <v>0</v>
      </c>
      <c r="L146" s="33">
        <f>3х!K393</f>
        <v>0</v>
      </c>
      <c r="M146" s="33">
        <f>3х!L393</f>
        <v>0</v>
      </c>
      <c r="N146" s="33">
        <f>3х!M393</f>
        <v>1786.0621231993828</v>
      </c>
      <c r="O146" s="33">
        <f>3х!N393</f>
        <v>1715.8373500159653</v>
      </c>
      <c r="P146" s="167">
        <f>O146</f>
        <v>1715.8373500159653</v>
      </c>
    </row>
    <row r="147" spans="1:13" ht="1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ht="16.5" thickBot="1">
      <c r="C148" s="87" t="s">
        <v>211</v>
      </c>
    </row>
    <row r="149" spans="1:16" ht="16.5" thickBot="1">
      <c r="A149" s="91" t="s">
        <v>263</v>
      </c>
      <c r="B149" s="94" t="s">
        <v>64</v>
      </c>
      <c r="C149" s="95" t="s">
        <v>65</v>
      </c>
      <c r="D149" s="92" t="s">
        <v>163</v>
      </c>
      <c r="E149" s="92" t="s">
        <v>164</v>
      </c>
      <c r="F149" s="96" t="s">
        <v>165</v>
      </c>
      <c r="G149" s="92" t="s">
        <v>166</v>
      </c>
      <c r="H149" s="97" t="s">
        <v>167</v>
      </c>
      <c r="I149" s="97" t="s">
        <v>240</v>
      </c>
      <c r="J149" s="97" t="s">
        <v>273</v>
      </c>
      <c r="K149" s="92" t="s">
        <v>319</v>
      </c>
      <c r="L149" s="97" t="s">
        <v>346</v>
      </c>
      <c r="M149" s="97" t="s">
        <v>384</v>
      </c>
      <c r="N149" s="97" t="s">
        <v>399</v>
      </c>
      <c r="O149" s="92" t="s">
        <v>447</v>
      </c>
      <c r="P149" s="166" t="s">
        <v>168</v>
      </c>
    </row>
    <row r="150" spans="1:16" ht="15">
      <c r="A150" s="33">
        <v>1</v>
      </c>
      <c r="B150" s="131" t="str">
        <f>Nx!A360</f>
        <v>М.Костылев</v>
      </c>
      <c r="C150" s="26" t="str">
        <f>Nx!B360</f>
        <v>RUS </v>
      </c>
      <c r="D150" s="33">
        <f>Nx!C360</f>
        <v>1853.2142857142858</v>
      </c>
      <c r="E150" s="33">
        <f>Nx!D360</f>
        <v>1860.334709625017</v>
      </c>
      <c r="F150" s="33">
        <f>Nx!E360</f>
        <v>1864.4694925235801</v>
      </c>
      <c r="G150" s="33">
        <f>Nx!F360</f>
        <v>1850.3137064787231</v>
      </c>
      <c r="H150" s="33">
        <f>Nx!G360</f>
        <v>0</v>
      </c>
      <c r="I150" s="33">
        <f>Nx!H360</f>
        <v>0</v>
      </c>
      <c r="J150" s="33">
        <f>Nx!I360</f>
        <v>0</v>
      </c>
      <c r="K150" s="33">
        <f>Nx!J360</f>
        <v>1864.6555899553175</v>
      </c>
      <c r="L150" s="33">
        <f>Nx!K360</f>
        <v>0</v>
      </c>
      <c r="M150" s="33">
        <f>Nx!L360</f>
        <v>0</v>
      </c>
      <c r="N150" s="33">
        <f>Nx!M360</f>
        <v>0</v>
      </c>
      <c r="O150" s="33">
        <f>Nx!N360</f>
        <v>1873.8852299083856</v>
      </c>
      <c r="P150" s="269">
        <f>O150</f>
        <v>1873.8852299083856</v>
      </c>
    </row>
    <row r="151" spans="1:16" ht="15">
      <c r="A151" s="4">
        <v>2</v>
      </c>
      <c r="B151" s="131" t="str">
        <f>Nx!A358</f>
        <v>А.Феоктистов</v>
      </c>
      <c r="C151" s="26" t="str">
        <f>Nx!B358</f>
        <v>RUS</v>
      </c>
      <c r="D151" s="33">
        <f>Nx!C358</f>
        <v>1859.642857142857</v>
      </c>
      <c r="E151" s="33">
        <f>Nx!D358</f>
        <v>0</v>
      </c>
      <c r="F151" s="33">
        <f>Nx!E358</f>
        <v>0</v>
      </c>
      <c r="G151" s="33">
        <f>Nx!F358</f>
        <v>0</v>
      </c>
      <c r="H151" s="33">
        <f>Nx!G358</f>
        <v>1867</v>
      </c>
      <c r="I151" s="33">
        <f>Nx!H358</f>
        <v>0</v>
      </c>
      <c r="J151" s="33">
        <f>Nx!I358</f>
        <v>0</v>
      </c>
      <c r="K151" s="33">
        <f>Nx!J358</f>
        <v>0</v>
      </c>
      <c r="L151" s="33">
        <f>Nx!K358</f>
        <v>0</v>
      </c>
      <c r="M151" s="33">
        <f>Nx!L358</f>
        <v>0</v>
      </c>
      <c r="N151" s="33">
        <f>Nx!M358</f>
        <v>0</v>
      </c>
      <c r="O151" s="33">
        <f>Nx!N358</f>
        <v>0</v>
      </c>
      <c r="P151" s="269">
        <f>H151</f>
        <v>1867</v>
      </c>
    </row>
    <row r="152" spans="1:16" ht="15">
      <c r="A152" s="33">
        <v>3</v>
      </c>
      <c r="B152" s="131" t="str">
        <f>Nx!A357</f>
        <v>В.Иванов</v>
      </c>
      <c r="C152" s="26" t="str">
        <f>Nx!B357</f>
        <v>RUS </v>
      </c>
      <c r="D152" s="33">
        <f>Nx!C357</f>
        <v>1853.2142857142858</v>
      </c>
      <c r="E152" s="33">
        <f>Nx!D357</f>
        <v>1892.4775667678741</v>
      </c>
      <c r="F152" s="33">
        <f>Nx!E357</f>
        <v>1892.4775667678741</v>
      </c>
      <c r="G152" s="33">
        <f>Nx!F357</f>
        <v>1883.4775667678741</v>
      </c>
      <c r="H152" s="33">
        <f>Nx!G357</f>
        <v>1884.0320645691622</v>
      </c>
      <c r="I152" s="33">
        <f>Nx!H357</f>
        <v>1886.8633400960302</v>
      </c>
      <c r="J152" s="33">
        <f>Nx!I357</f>
        <v>1867.7142857142858</v>
      </c>
      <c r="K152" s="33">
        <f>Nx!J357</f>
        <v>1879.6502983725522</v>
      </c>
      <c r="L152" s="33">
        <f>Nx!K357</f>
        <v>1873.2217269439807</v>
      </c>
      <c r="M152" s="33">
        <f>Nx!L357</f>
        <v>1874.4467849107452</v>
      </c>
      <c r="N152" s="33">
        <f>Nx!M357</f>
        <v>1862.4380787714124</v>
      </c>
      <c r="O152" s="33">
        <f>Nx!N357</f>
        <v>1859.9990478458037</v>
      </c>
      <c r="P152" s="269">
        <f>O152</f>
        <v>1859.9990478458037</v>
      </c>
    </row>
    <row r="153" spans="1:16" ht="15">
      <c r="A153" s="33">
        <v>4</v>
      </c>
      <c r="B153" s="131" t="str">
        <f>Nx!A359</f>
        <v>R.Becker</v>
      </c>
      <c r="C153" s="26" t="str">
        <f>Nx!B359</f>
        <v>USA </v>
      </c>
      <c r="D153" s="33">
        <f>Nx!C359</f>
        <v>1808.2142857142858</v>
      </c>
      <c r="E153" s="33">
        <f>Nx!D359</f>
        <v>1847.4906205882921</v>
      </c>
      <c r="F153" s="33">
        <f>Nx!E359</f>
        <v>1849.2696790678349</v>
      </c>
      <c r="G153" s="33">
        <f>Nx!F359</f>
        <v>1860.5482553523443</v>
      </c>
      <c r="H153" s="33">
        <f>Nx!G359</f>
        <v>1856</v>
      </c>
      <c r="I153" s="33">
        <f>Nx!H359</f>
        <v>1864.4342454646066</v>
      </c>
      <c r="J153" s="33">
        <f>Nx!I359</f>
        <v>1860.4849163575277</v>
      </c>
      <c r="K153" s="33">
        <f>Nx!J359</f>
        <v>1856.8056354212058</v>
      </c>
      <c r="L153" s="33">
        <f>Nx!K359</f>
        <v>1857.0579798545891</v>
      </c>
      <c r="M153" s="33">
        <f>Nx!L359</f>
        <v>0</v>
      </c>
      <c r="N153" s="33">
        <f>Nx!M359</f>
        <v>0</v>
      </c>
      <c r="O153" s="33">
        <f>Nx!N359</f>
        <v>0</v>
      </c>
      <c r="P153" s="269">
        <f>L153</f>
        <v>1857.0579798545891</v>
      </c>
    </row>
    <row r="154" spans="1:16" ht="15">
      <c r="A154" s="4">
        <v>5</v>
      </c>
      <c r="B154" s="131" t="str">
        <f>Nx!A361</f>
        <v>А.Степочкин</v>
      </c>
      <c r="C154" s="26" t="str">
        <f>Nx!B361</f>
        <v>RUS </v>
      </c>
      <c r="D154" s="33">
        <f>Nx!C361</f>
        <v>1801.7857142857142</v>
      </c>
      <c r="E154" s="33">
        <f>Nx!D361</f>
        <v>0</v>
      </c>
      <c r="F154" s="33">
        <f>Nx!E361</f>
        <v>0</v>
      </c>
      <c r="G154" s="33">
        <f>Nx!F361</f>
        <v>0</v>
      </c>
      <c r="H154" s="33">
        <f>Nx!G361</f>
        <v>1831.4304331171106</v>
      </c>
      <c r="I154" s="33">
        <f>Nx!H361</f>
        <v>0</v>
      </c>
      <c r="J154" s="33">
        <f>Nx!I361</f>
        <v>1843.9957303842655</v>
      </c>
      <c r="K154" s="33">
        <f>Nx!J361</f>
        <v>1864.7595970987834</v>
      </c>
      <c r="L154" s="33">
        <f>Nx!K361</f>
        <v>0</v>
      </c>
      <c r="M154" s="33">
        <f>Nx!L361</f>
        <v>0</v>
      </c>
      <c r="N154" s="33">
        <f>Nx!M361</f>
        <v>1855.4438661382364</v>
      </c>
      <c r="O154" s="33">
        <f>Nx!N361</f>
        <v>0</v>
      </c>
      <c r="P154" s="269">
        <f>N154</f>
        <v>1855.4438661382364</v>
      </c>
    </row>
    <row r="155" spans="1:16" ht="15">
      <c r="A155" s="33">
        <v>6</v>
      </c>
      <c r="B155" s="131" t="str">
        <f>Nx!A362</f>
        <v>А.Мельничук</v>
      </c>
      <c r="C155" s="26" t="str">
        <f>Nx!B362</f>
        <v>RUS </v>
      </c>
      <c r="D155" s="33">
        <f>Nx!C362</f>
        <v>1840.357142857143</v>
      </c>
      <c r="E155" s="33">
        <f>Nx!D362</f>
        <v>0</v>
      </c>
      <c r="F155" s="33">
        <f>Nx!E362</f>
        <v>1850.1601953022177</v>
      </c>
      <c r="G155" s="33">
        <f>Nx!F362</f>
        <v>1840.1789742112571</v>
      </c>
      <c r="H155" s="33">
        <f>Nx!G362</f>
        <v>0</v>
      </c>
      <c r="I155" s="33">
        <f>Nx!H362</f>
        <v>0</v>
      </c>
      <c r="J155" s="33">
        <f>Nx!I362</f>
        <v>0</v>
      </c>
      <c r="K155" s="33">
        <f>Nx!J362</f>
        <v>0</v>
      </c>
      <c r="L155" s="33">
        <f>Nx!K362</f>
        <v>0</v>
      </c>
      <c r="M155" s="33">
        <f>Nx!L362</f>
        <v>0</v>
      </c>
      <c r="N155" s="33">
        <f>Nx!M362</f>
        <v>0</v>
      </c>
      <c r="O155" s="33">
        <f>Nx!N362</f>
        <v>0</v>
      </c>
      <c r="P155" s="269">
        <f>G155</f>
        <v>1840.1789742112571</v>
      </c>
    </row>
    <row r="156" spans="1:16" ht="15">
      <c r="A156" s="33">
        <v>7</v>
      </c>
      <c r="B156" s="131" t="str">
        <f>Nx!A363</f>
        <v>V.Aberman +</v>
      </c>
      <c r="C156" s="26" t="str">
        <f>Nx!B363</f>
        <v>USA </v>
      </c>
      <c r="D156" s="33">
        <f>Nx!C363</f>
        <v>0</v>
      </c>
      <c r="E156" s="33">
        <f>Nx!D363</f>
        <v>0</v>
      </c>
      <c r="F156" s="33">
        <f>Nx!E363</f>
        <v>0</v>
      </c>
      <c r="G156" s="33">
        <f>Nx!F363</f>
        <v>1816.6524111657395</v>
      </c>
      <c r="H156" s="33">
        <f>Nx!G363</f>
        <v>0</v>
      </c>
      <c r="I156" s="33">
        <f>Nx!H363</f>
        <v>1840.1623324346904</v>
      </c>
      <c r="J156" s="33">
        <f>Nx!I363</f>
        <v>0</v>
      </c>
      <c r="K156" s="33">
        <f>Nx!J363</f>
        <v>0</v>
      </c>
      <c r="L156" s="33">
        <f>Nx!K363</f>
        <v>0</v>
      </c>
      <c r="M156" s="33">
        <f>Nx!L363</f>
        <v>0</v>
      </c>
      <c r="N156" s="33">
        <f>Nx!M363</f>
        <v>0</v>
      </c>
      <c r="O156" s="33">
        <f>Nx!N363</f>
        <v>0</v>
      </c>
      <c r="P156" s="269">
        <f>I156</f>
        <v>1840.1623324346904</v>
      </c>
    </row>
    <row r="157" spans="1:16" ht="15">
      <c r="A157" s="4">
        <v>8</v>
      </c>
      <c r="B157" s="131" t="str">
        <f>Nx!A364</f>
        <v>И.Антипин</v>
      </c>
      <c r="C157" s="26" t="str">
        <f>Nx!B364</f>
        <v>RUS </v>
      </c>
      <c r="D157" s="33">
        <f>Nx!C364</f>
        <v>1808.2142857142858</v>
      </c>
      <c r="E157" s="33">
        <f>Nx!D364</f>
        <v>1796.0620491597208</v>
      </c>
      <c r="F157" s="33">
        <f>Nx!E364</f>
        <v>0</v>
      </c>
      <c r="G157" s="33">
        <f>Nx!F364</f>
        <v>1816.863310007851</v>
      </c>
      <c r="H157" s="33">
        <f>Nx!G364</f>
        <v>1834</v>
      </c>
      <c r="I157" s="33">
        <f>Nx!H364</f>
        <v>1837.185989994992</v>
      </c>
      <c r="J157" s="33">
        <f>Nx!I364</f>
        <v>1828.8768810807028</v>
      </c>
      <c r="K157" s="33">
        <f>Nx!J364</f>
        <v>1825.1738765608625</v>
      </c>
      <c r="L157" s="33">
        <f>Nx!K364</f>
        <v>0</v>
      </c>
      <c r="M157" s="33">
        <f>Nx!L364</f>
        <v>1833.3210109301353</v>
      </c>
      <c r="N157" s="33">
        <f>Nx!M364</f>
        <v>1845.6021452159002</v>
      </c>
      <c r="O157" s="33">
        <f>Nx!N364</f>
        <v>1836.114880464067</v>
      </c>
      <c r="P157" s="269">
        <f>O157</f>
        <v>1836.114880464067</v>
      </c>
    </row>
    <row r="158" spans="1:16" ht="15">
      <c r="A158" s="33">
        <v>9</v>
      </c>
      <c r="B158" s="131" t="str">
        <f>Nx!A407</f>
        <v>Ю.Алексеев </v>
      </c>
      <c r="C158" s="26" t="str">
        <f>Nx!B407</f>
        <v>RUS </v>
      </c>
      <c r="D158" s="33">
        <f>Nx!C407</f>
        <v>0</v>
      </c>
      <c r="E158" s="33">
        <f>Nx!D407</f>
        <v>0</v>
      </c>
      <c r="F158" s="33">
        <f>Nx!E407</f>
        <v>0</v>
      </c>
      <c r="G158" s="33">
        <f>Nx!F407</f>
        <v>0</v>
      </c>
      <c r="H158" s="33">
        <f>Nx!G407</f>
        <v>0</v>
      </c>
      <c r="I158" s="33">
        <f>Nx!H407</f>
        <v>0</v>
      </c>
      <c r="J158" s="33">
        <f>Nx!I407</f>
        <v>0</v>
      </c>
      <c r="K158" s="33">
        <f>Nx!J407</f>
        <v>0</v>
      </c>
      <c r="L158" s="33">
        <f>Nx!K407</f>
        <v>0</v>
      </c>
      <c r="M158" s="33">
        <f>Nx!L407</f>
        <v>0</v>
      </c>
      <c r="N158" s="33">
        <f>Nx!M407</f>
        <v>1821.5441585099989</v>
      </c>
      <c r="O158" s="33">
        <f>Nx!N407</f>
        <v>1824.950737661096</v>
      </c>
      <c r="P158" s="269">
        <f>O158</f>
        <v>1824.950737661096</v>
      </c>
    </row>
    <row r="159" spans="1:16" ht="15">
      <c r="A159" s="33">
        <v>10</v>
      </c>
      <c r="B159" s="131" t="str">
        <f>Nx!A409</f>
        <v>В. Волчек</v>
      </c>
      <c r="C159" s="26" t="str">
        <f>Nx!B409</f>
        <v>BLR</v>
      </c>
      <c r="D159" s="33">
        <f>Nx!C409</f>
        <v>0</v>
      </c>
      <c r="E159" s="33">
        <f>Nx!D409</f>
        <v>0</v>
      </c>
      <c r="F159" s="33">
        <f>Nx!E409</f>
        <v>0</v>
      </c>
      <c r="G159" s="33">
        <f>Nx!F409</f>
        <v>0</v>
      </c>
      <c r="H159" s="33">
        <f>Nx!G409</f>
        <v>0</v>
      </c>
      <c r="I159" s="33">
        <f>Nx!H409</f>
        <v>0</v>
      </c>
      <c r="J159" s="33">
        <f>Nx!I409</f>
        <v>0</v>
      </c>
      <c r="K159" s="33">
        <f>Nx!J409</f>
        <v>0</v>
      </c>
      <c r="L159" s="33">
        <f>Nx!K409</f>
        <v>0</v>
      </c>
      <c r="M159" s="33">
        <f>Nx!L409</f>
        <v>0</v>
      </c>
      <c r="N159" s="33">
        <f>Nx!M409</f>
        <v>0</v>
      </c>
      <c r="O159" s="33">
        <f>Nx!N409</f>
        <v>1824.5959975354972</v>
      </c>
      <c r="P159" s="269">
        <f>O159</f>
        <v>1824.5959975354972</v>
      </c>
    </row>
    <row r="160" spans="1:16" ht="15">
      <c r="A160" s="4">
        <v>11</v>
      </c>
      <c r="B160" s="131" t="str">
        <f>Nx!A392</f>
        <v>А. Шпаковский</v>
      </c>
      <c r="C160" s="26" t="str">
        <f>Nx!B392</f>
        <v>RUS</v>
      </c>
      <c r="D160" s="33">
        <f>Nx!C392</f>
        <v>0</v>
      </c>
      <c r="E160" s="33">
        <f>Nx!D392</f>
        <v>0</v>
      </c>
      <c r="F160" s="33">
        <f>Nx!E392</f>
        <v>0</v>
      </c>
      <c r="G160" s="33">
        <f>Nx!F392</f>
        <v>0</v>
      </c>
      <c r="H160" s="33">
        <f>Nx!G392</f>
        <v>0</v>
      </c>
      <c r="I160" s="33">
        <f>Nx!H392</f>
        <v>0</v>
      </c>
      <c r="J160" s="33">
        <f>Nx!I392</f>
        <v>0</v>
      </c>
      <c r="K160" s="33">
        <f>Nx!J392</f>
        <v>1823.8152099444285</v>
      </c>
      <c r="L160" s="33">
        <f>Nx!K392</f>
        <v>0</v>
      </c>
      <c r="M160" s="33">
        <f>Nx!L392</f>
        <v>0</v>
      </c>
      <c r="N160" s="33">
        <f>Nx!M392</f>
        <v>0</v>
      </c>
      <c r="O160" s="33">
        <f>Nx!N392</f>
        <v>0</v>
      </c>
      <c r="P160" s="269">
        <f>K160</f>
        <v>1823.8152099444285</v>
      </c>
    </row>
    <row r="161" spans="1:16" ht="15">
      <c r="A161" s="33">
        <v>12</v>
      </c>
      <c r="B161" s="131" t="str">
        <f>Nx!A366</f>
        <v>B. Miloseski </v>
      </c>
      <c r="C161" s="26" t="str">
        <f>Nx!B366</f>
        <v>MKD</v>
      </c>
      <c r="D161" s="33">
        <f>Nx!C366</f>
        <v>0</v>
      </c>
      <c r="E161" s="33">
        <f>Nx!D366</f>
        <v>1823.5134115917926</v>
      </c>
      <c r="F161" s="33">
        <f>Nx!E366</f>
        <v>0</v>
      </c>
      <c r="G161" s="33">
        <f>Nx!F366</f>
        <v>0</v>
      </c>
      <c r="H161" s="33">
        <f>Nx!G366</f>
        <v>0</v>
      </c>
      <c r="I161" s="33">
        <f>Nx!H366</f>
        <v>0</v>
      </c>
      <c r="J161" s="33">
        <f>Nx!I366</f>
        <v>0</v>
      </c>
      <c r="K161" s="33">
        <f>Nx!J366</f>
        <v>0</v>
      </c>
      <c r="L161" s="33">
        <f>Nx!K366</f>
        <v>0</v>
      </c>
      <c r="M161" s="33">
        <f>Nx!L366</f>
        <v>0</v>
      </c>
      <c r="N161" s="33">
        <f>Nx!M366</f>
        <v>0</v>
      </c>
      <c r="O161" s="33">
        <f>Nx!N366</f>
        <v>0</v>
      </c>
      <c r="P161" s="269">
        <f>E161</f>
        <v>1823.5134115917926</v>
      </c>
    </row>
    <row r="162" spans="1:16" ht="15">
      <c r="A162" s="33">
        <v>13</v>
      </c>
      <c r="B162" s="131" t="str">
        <f>Nx!A365</f>
        <v>В.Морозов </v>
      </c>
      <c r="C162" s="26" t="str">
        <f>Nx!B365</f>
        <v>RUS </v>
      </c>
      <c r="D162" s="33">
        <f>Nx!C365</f>
        <v>0</v>
      </c>
      <c r="E162" s="33">
        <f>Nx!D365</f>
        <v>1813.8705544489353</v>
      </c>
      <c r="F162" s="33">
        <f>Nx!E365</f>
        <v>0</v>
      </c>
      <c r="G162" s="33">
        <f>Nx!F365</f>
        <v>0</v>
      </c>
      <c r="H162" s="33">
        <f>Nx!G365</f>
        <v>1806</v>
      </c>
      <c r="I162" s="33">
        <f>Nx!H365</f>
        <v>1828.2791193973007</v>
      </c>
      <c r="J162" s="33">
        <f>Nx!I365</f>
        <v>1828.8768810807028</v>
      </c>
      <c r="K162" s="33">
        <f>Nx!J365</f>
        <v>1821.9595908465767</v>
      </c>
      <c r="L162" s="33">
        <f>Nx!K365</f>
        <v>1827.0889588981233</v>
      </c>
      <c r="M162" s="33">
        <f>Nx!L365</f>
        <v>1828.2753941859032</v>
      </c>
      <c r="N162" s="33">
        <f>Nx!M365</f>
        <v>1829.1020342384227</v>
      </c>
      <c r="O162" s="33">
        <f>Nx!N365</f>
        <v>1814.9531403926399</v>
      </c>
      <c r="P162" s="269">
        <f>O162</f>
        <v>1814.9531403926399</v>
      </c>
    </row>
    <row r="163" spans="1:16" ht="15">
      <c r="A163" s="4">
        <v>14</v>
      </c>
      <c r="B163" s="131" t="str">
        <f>Nx!A410</f>
        <v>В. Кожакин</v>
      </c>
      <c r="C163" s="26" t="str">
        <f>Nx!B410</f>
        <v>RUS</v>
      </c>
      <c r="D163" s="33">
        <f>Nx!C410</f>
        <v>0</v>
      </c>
      <c r="E163" s="33">
        <f>Nx!D410</f>
        <v>0</v>
      </c>
      <c r="F163" s="33">
        <f>Nx!E410</f>
        <v>0</v>
      </c>
      <c r="G163" s="33">
        <f>Nx!F410</f>
        <v>0</v>
      </c>
      <c r="H163" s="33">
        <f>Nx!G410</f>
        <v>0</v>
      </c>
      <c r="I163" s="33">
        <f>Nx!H410</f>
        <v>0</v>
      </c>
      <c r="J163" s="33">
        <f>Nx!I410</f>
        <v>0</v>
      </c>
      <c r="K163" s="33">
        <f>Nx!J410</f>
        <v>0</v>
      </c>
      <c r="L163" s="33">
        <f>Nx!K410</f>
        <v>0</v>
      </c>
      <c r="M163" s="33">
        <f>Nx!L410</f>
        <v>0</v>
      </c>
      <c r="N163" s="33">
        <f>Nx!M410</f>
        <v>0</v>
      </c>
      <c r="O163" s="33">
        <f>Nx!N410</f>
        <v>1814.9531403926399</v>
      </c>
      <c r="P163" s="269">
        <f>O163</f>
        <v>1814.9531403926399</v>
      </c>
    </row>
    <row r="164" spans="1:16" ht="15">
      <c r="A164" s="33">
        <v>15</v>
      </c>
      <c r="B164" s="131" t="str">
        <f>Nx!A393</f>
        <v>Н.Чернявский</v>
      </c>
      <c r="C164" s="26" t="str">
        <f>Nx!B393</f>
        <v>UKR</v>
      </c>
      <c r="D164" s="33">
        <f>Nx!C393</f>
        <v>0</v>
      </c>
      <c r="E164" s="33">
        <f>Nx!D393</f>
        <v>0</v>
      </c>
      <c r="F164" s="33">
        <f>Nx!E393</f>
        <v>0</v>
      </c>
      <c r="G164" s="33">
        <f>Nx!F393</f>
        <v>0</v>
      </c>
      <c r="H164" s="33">
        <f>Nx!G393</f>
        <v>0</v>
      </c>
      <c r="I164" s="33">
        <f>Nx!H393</f>
        <v>0</v>
      </c>
      <c r="J164" s="33">
        <f>Nx!I393</f>
        <v>0</v>
      </c>
      <c r="K164" s="33">
        <f>Nx!J393</f>
        <v>1814.1723528015714</v>
      </c>
      <c r="L164" s="33">
        <f>Nx!K393</f>
        <v>0</v>
      </c>
      <c r="M164" s="33">
        <f>Nx!L393</f>
        <v>0</v>
      </c>
      <c r="N164" s="33">
        <f>Nx!M393</f>
        <v>0</v>
      </c>
      <c r="O164" s="33">
        <f>Nx!N393</f>
        <v>0</v>
      </c>
      <c r="P164" s="269">
        <f>K164</f>
        <v>1814.1723528015714</v>
      </c>
    </row>
    <row r="165" spans="1:16" ht="15">
      <c r="A165" s="33">
        <v>16</v>
      </c>
      <c r="B165" s="131" t="str">
        <f>Nx!A368</f>
        <v>И.Агапов</v>
      </c>
      <c r="C165" s="26" t="str">
        <f>Nx!B368</f>
        <v>RUS </v>
      </c>
      <c r="D165" s="33">
        <f>Nx!C368</f>
        <v>0</v>
      </c>
      <c r="E165" s="33">
        <f>Nx!D368</f>
        <v>0</v>
      </c>
      <c r="F165" s="33">
        <f>Nx!E368</f>
        <v>1797.2536543376552</v>
      </c>
      <c r="G165" s="33">
        <f>Nx!F368</f>
        <v>0</v>
      </c>
      <c r="H165" s="33">
        <f>Nx!G368</f>
        <v>0</v>
      </c>
      <c r="I165" s="33">
        <f>Nx!H368</f>
        <v>0</v>
      </c>
      <c r="J165" s="33">
        <f>Nx!I368</f>
        <v>1813.954924056835</v>
      </c>
      <c r="K165" s="33">
        <f>Nx!J368</f>
        <v>0</v>
      </c>
      <c r="L165" s="33">
        <f>Nx!K368</f>
        <v>0</v>
      </c>
      <c r="M165" s="33">
        <f>Nx!L368</f>
        <v>0</v>
      </c>
      <c r="N165" s="33">
        <f>Nx!M368</f>
        <v>0</v>
      </c>
      <c r="O165" s="33">
        <f>Nx!N368</f>
        <v>0</v>
      </c>
      <c r="P165" s="269">
        <f>J165</f>
        <v>1813.954924056835</v>
      </c>
    </row>
    <row r="166" spans="1:16" ht="15">
      <c r="A166" s="4">
        <v>17</v>
      </c>
      <c r="B166" s="131" t="str">
        <f>Nx!A401</f>
        <v>В.Барсуков</v>
      </c>
      <c r="C166" s="26" t="str">
        <f>Nx!B401</f>
        <v>RUS </v>
      </c>
      <c r="D166" s="33">
        <f>Nx!C401</f>
        <v>0</v>
      </c>
      <c r="E166" s="33">
        <f>Nx!D401</f>
        <v>0</v>
      </c>
      <c r="F166" s="33">
        <f>Nx!E401</f>
        <v>0</v>
      </c>
      <c r="G166" s="33">
        <f>Nx!F401</f>
        <v>0</v>
      </c>
      <c r="H166" s="33">
        <f>Nx!G401</f>
        <v>0</v>
      </c>
      <c r="I166" s="33">
        <f>Nx!H401</f>
        <v>0</v>
      </c>
      <c r="J166" s="33">
        <f>Nx!I401</f>
        <v>0</v>
      </c>
      <c r="K166" s="33">
        <f>Nx!J401</f>
        <v>0</v>
      </c>
      <c r="L166" s="33">
        <f>Nx!K401</f>
        <v>1805.8254572418205</v>
      </c>
      <c r="M166" s="33">
        <f>Nx!L401</f>
        <v>0</v>
      </c>
      <c r="N166" s="33">
        <f>Nx!M401</f>
        <v>1812.8930336867436</v>
      </c>
      <c r="O166" s="33">
        <f>Nx!N401</f>
        <v>0</v>
      </c>
      <c r="P166" s="269">
        <f>N166</f>
        <v>1812.8930336867436</v>
      </c>
    </row>
    <row r="167" spans="1:16" ht="15">
      <c r="A167" s="33">
        <v>18</v>
      </c>
      <c r="B167" s="131" t="str">
        <f>Nx!A394</f>
        <v>В.Копыл              </v>
      </c>
      <c r="C167" s="26" t="str">
        <f>Nx!B394</f>
        <v>UKR</v>
      </c>
      <c r="D167" s="33">
        <f>Nx!C394</f>
        <v>0</v>
      </c>
      <c r="E167" s="33">
        <f>Nx!D394</f>
        <v>0</v>
      </c>
      <c r="F167" s="33">
        <f>Nx!E394</f>
        <v>0</v>
      </c>
      <c r="G167" s="33">
        <f>Nx!F394</f>
        <v>0</v>
      </c>
      <c r="H167" s="33">
        <f>Nx!G394</f>
        <v>0</v>
      </c>
      <c r="I167" s="33">
        <f>Nx!H394</f>
        <v>0</v>
      </c>
      <c r="J167" s="33">
        <f>Nx!I394</f>
        <v>0</v>
      </c>
      <c r="K167" s="33">
        <f>Nx!J394</f>
        <v>1810.9580670872856</v>
      </c>
      <c r="L167" s="33">
        <f>Nx!K394</f>
        <v>0</v>
      </c>
      <c r="M167" s="33">
        <f>Nx!L394</f>
        <v>0</v>
      </c>
      <c r="N167" s="33">
        <f>Nx!M394</f>
        <v>0</v>
      </c>
      <c r="O167" s="33">
        <f>Nx!N394</f>
        <v>0</v>
      </c>
      <c r="P167" s="269">
        <f>K167</f>
        <v>1810.9580670872856</v>
      </c>
    </row>
    <row r="168" spans="1:16" ht="15">
      <c r="A168" s="33">
        <v>19</v>
      </c>
      <c r="B168" s="131" t="str">
        <f>Nx!A408</f>
        <v>Н.Кравцов </v>
      </c>
      <c r="C168" s="26" t="str">
        <f>Nx!B408</f>
        <v>RUS </v>
      </c>
      <c r="D168" s="33">
        <f>Nx!C408</f>
        <v>0</v>
      </c>
      <c r="E168" s="33">
        <f>Nx!D408</f>
        <v>0</v>
      </c>
      <c r="F168" s="33">
        <f>Nx!E408</f>
        <v>0</v>
      </c>
      <c r="G168" s="33">
        <f>Nx!F408</f>
        <v>0</v>
      </c>
      <c r="H168" s="33">
        <f>Nx!G408</f>
        <v>0</v>
      </c>
      <c r="I168" s="33">
        <f>Nx!H408</f>
        <v>0</v>
      </c>
      <c r="J168" s="33">
        <f>Nx!I408</f>
        <v>0</v>
      </c>
      <c r="K168" s="33">
        <f>Nx!J408</f>
        <v>0</v>
      </c>
      <c r="L168" s="33">
        <f>Nx!K408</f>
        <v>0</v>
      </c>
      <c r="M168" s="33">
        <f>Nx!L408</f>
        <v>0</v>
      </c>
      <c r="N168" s="33">
        <f>Nx!M408</f>
        <v>1795.829872795713</v>
      </c>
      <c r="O168" s="33">
        <f>Nx!N408</f>
        <v>1809.803701243267</v>
      </c>
      <c r="P168" s="269">
        <f>O168</f>
        <v>1809.803701243267</v>
      </c>
    </row>
    <row r="169" spans="1:16" ht="15">
      <c r="A169" s="4">
        <v>20</v>
      </c>
      <c r="B169" s="131" t="str">
        <f>Nx!A369</f>
        <v>R.Juozenas</v>
      </c>
      <c r="C169" s="26" t="str">
        <f>Nx!B369</f>
        <v>LTU</v>
      </c>
      <c r="D169" s="33">
        <f>Nx!C369</f>
        <v>1808.2142857142858</v>
      </c>
      <c r="E169" s="33">
        <f>Nx!D369</f>
        <v>0</v>
      </c>
      <c r="F169" s="33">
        <f>Nx!E369</f>
        <v>0</v>
      </c>
      <c r="G169" s="33">
        <f>Nx!F369</f>
        <v>0</v>
      </c>
      <c r="H169" s="33">
        <f>Nx!G369</f>
        <v>0</v>
      </c>
      <c r="I169" s="33">
        <f>Nx!H369</f>
        <v>0</v>
      </c>
      <c r="J169" s="33">
        <f>Nx!I369</f>
        <v>0</v>
      </c>
      <c r="K169" s="33">
        <f>Nx!J369</f>
        <v>0</v>
      </c>
      <c r="L169" s="33">
        <f>Nx!K369</f>
        <v>0</v>
      </c>
      <c r="M169" s="33">
        <f>Nx!L369</f>
        <v>0</v>
      </c>
      <c r="N169" s="33">
        <f>Nx!M369</f>
        <v>0</v>
      </c>
      <c r="O169" s="33">
        <f>Nx!N369</f>
        <v>0</v>
      </c>
      <c r="P169" s="269">
        <f>D169</f>
        <v>1808.2142857142858</v>
      </c>
    </row>
    <row r="170" spans="1:16" ht="15">
      <c r="A170" s="33">
        <v>21</v>
      </c>
      <c r="B170" s="131" t="str">
        <f>Nx!A374</f>
        <v>V. Zamanov </v>
      </c>
      <c r="C170" s="26" t="str">
        <f>Nx!B374</f>
        <v>AZE</v>
      </c>
      <c r="D170" s="33">
        <f>Nx!C374</f>
        <v>0</v>
      </c>
      <c r="E170" s="33">
        <f>Nx!D374</f>
        <v>1791.3705544489353</v>
      </c>
      <c r="F170" s="33">
        <f>Nx!E374</f>
        <v>0</v>
      </c>
      <c r="G170" s="33">
        <f>Nx!F374</f>
        <v>0</v>
      </c>
      <c r="H170" s="33">
        <f>Nx!G374</f>
        <v>0</v>
      </c>
      <c r="I170" s="33">
        <f>Nx!H374</f>
        <v>0</v>
      </c>
      <c r="J170" s="33">
        <f>Nx!I374</f>
        <v>0</v>
      </c>
      <c r="K170" s="33">
        <f>Nx!J374</f>
        <v>1807.7437813729998</v>
      </c>
      <c r="L170" s="33">
        <f>Nx!K374</f>
        <v>0</v>
      </c>
      <c r="M170" s="33">
        <f>Nx!L374</f>
        <v>0</v>
      </c>
      <c r="N170" s="33">
        <f>Nx!M374</f>
        <v>0</v>
      </c>
      <c r="O170" s="33">
        <f>Nx!N374</f>
        <v>0</v>
      </c>
      <c r="P170" s="269">
        <f>K170</f>
        <v>1807.7437813729998</v>
      </c>
    </row>
    <row r="171" spans="1:16" ht="15">
      <c r="A171" s="33">
        <v>22</v>
      </c>
      <c r="B171" s="131" t="str">
        <f>Nx!A396</f>
        <v>С. Абраменко</v>
      </c>
      <c r="C171" s="26" t="str">
        <f>Nx!B396</f>
        <v>RUS</v>
      </c>
      <c r="D171" s="33">
        <f>Nx!C396</f>
        <v>0</v>
      </c>
      <c r="E171" s="33">
        <f>Nx!D396</f>
        <v>0</v>
      </c>
      <c r="F171" s="33">
        <f>Nx!E396</f>
        <v>0</v>
      </c>
      <c r="G171" s="33">
        <f>Nx!F396</f>
        <v>0</v>
      </c>
      <c r="H171" s="33">
        <f>Nx!G396</f>
        <v>0</v>
      </c>
      <c r="I171" s="33">
        <f>Nx!H396</f>
        <v>0</v>
      </c>
      <c r="J171" s="33">
        <f>Nx!I396</f>
        <v>0</v>
      </c>
      <c r="K171" s="33">
        <f>Nx!J396</f>
        <v>1782.029495658714</v>
      </c>
      <c r="L171" s="33">
        <f>Nx!K396</f>
        <v>0</v>
      </c>
      <c r="M171" s="33">
        <f>Nx!L396</f>
        <v>0</v>
      </c>
      <c r="N171" s="33">
        <f>Nx!M396</f>
        <v>0</v>
      </c>
      <c r="O171" s="33">
        <f>Nx!N396</f>
        <v>1806.613902402359</v>
      </c>
      <c r="P171" s="269">
        <f>O171</f>
        <v>1806.613902402359</v>
      </c>
    </row>
    <row r="172" spans="1:16" ht="15">
      <c r="A172" s="4">
        <v>23</v>
      </c>
      <c r="B172" s="131" t="str">
        <f>Nx!A402</f>
        <v>А.Оганесян</v>
      </c>
      <c r="C172" s="26" t="str">
        <f>Nx!B402</f>
        <v>RUS </v>
      </c>
      <c r="D172" s="33">
        <f>Nx!C402</f>
        <v>0</v>
      </c>
      <c r="E172" s="33">
        <f>Nx!D402</f>
        <v>0</v>
      </c>
      <c r="F172" s="33">
        <f>Nx!E402</f>
        <v>0</v>
      </c>
      <c r="G172" s="33">
        <f>Nx!F402</f>
        <v>0</v>
      </c>
      <c r="H172" s="33">
        <f>Nx!G402</f>
        <v>0</v>
      </c>
      <c r="I172" s="33">
        <f>Nx!H402</f>
        <v>0</v>
      </c>
      <c r="J172" s="33">
        <f>Nx!I402</f>
        <v>0</v>
      </c>
      <c r="K172" s="33">
        <f>Nx!J402</f>
        <v>0</v>
      </c>
      <c r="L172" s="33">
        <f>Nx!K402</f>
        <v>1805.8254572418205</v>
      </c>
      <c r="M172" s="33">
        <f>Nx!L402</f>
        <v>0</v>
      </c>
      <c r="N172" s="33">
        <f>Nx!M402</f>
        <v>0</v>
      </c>
      <c r="O172" s="33">
        <f>Nx!N402</f>
        <v>0</v>
      </c>
      <c r="P172" s="269">
        <f>L172</f>
        <v>1805.8254572418205</v>
      </c>
    </row>
    <row r="173" spans="1:16" ht="15">
      <c r="A173" s="33">
        <v>24</v>
      </c>
      <c r="B173" s="131" t="str">
        <f>Nx!A406</f>
        <v>Э.Абдуллаев</v>
      </c>
      <c r="C173" s="26" t="str">
        <f>Nx!B406</f>
        <v>AZE</v>
      </c>
      <c r="D173" s="33">
        <f>Nx!C406</f>
        <v>0</v>
      </c>
      <c r="E173" s="33">
        <f>Nx!D406</f>
        <v>0</v>
      </c>
      <c r="F173" s="33">
        <f>Nx!E406</f>
        <v>0</v>
      </c>
      <c r="G173" s="33">
        <f>Nx!F406</f>
        <v>0</v>
      </c>
      <c r="H173" s="33">
        <f>Nx!G406</f>
        <v>0</v>
      </c>
      <c r="I173" s="33">
        <f>Nx!H406</f>
        <v>0</v>
      </c>
      <c r="J173" s="33">
        <f>Nx!I406</f>
        <v>0</v>
      </c>
      <c r="K173" s="33">
        <f>Nx!J406</f>
        <v>0</v>
      </c>
      <c r="L173" s="33">
        <f>Nx!K406</f>
        <v>0</v>
      </c>
      <c r="M173" s="33">
        <f>Nx!L406</f>
        <v>1821.5705569270267</v>
      </c>
      <c r="N173" s="33">
        <f>Nx!M406</f>
        <v>0</v>
      </c>
      <c r="O173" s="33">
        <f>Nx!N406</f>
        <v>1805.3102832497827</v>
      </c>
      <c r="P173" s="269">
        <f>O173</f>
        <v>1805.3102832497827</v>
      </c>
    </row>
    <row r="174" spans="1:16" ht="15">
      <c r="A174" s="33">
        <v>25</v>
      </c>
      <c r="B174" s="131" t="str">
        <f>Nx!A411</f>
        <v>P. Petrašinović</v>
      </c>
      <c r="C174" s="26" t="str">
        <f>Nx!B411</f>
        <v>SER </v>
      </c>
      <c r="D174" s="33">
        <f>Nx!C411</f>
        <v>0</v>
      </c>
      <c r="E174" s="33">
        <f>Nx!D411</f>
        <v>0</v>
      </c>
      <c r="F174" s="33">
        <f>Nx!E411</f>
        <v>0</v>
      </c>
      <c r="G174" s="33">
        <f>Nx!F411</f>
        <v>0</v>
      </c>
      <c r="H174" s="33">
        <f>Nx!G411</f>
        <v>0</v>
      </c>
      <c r="I174" s="33">
        <f>Nx!H411</f>
        <v>0</v>
      </c>
      <c r="J174" s="33">
        <f>Nx!I411</f>
        <v>0</v>
      </c>
      <c r="K174" s="33">
        <f>Nx!J411</f>
        <v>0</v>
      </c>
      <c r="L174" s="33">
        <f>Nx!K411</f>
        <v>0</v>
      </c>
      <c r="M174" s="33">
        <f>Nx!L411</f>
        <v>0</v>
      </c>
      <c r="N174" s="33">
        <f>Nx!M411</f>
        <v>0</v>
      </c>
      <c r="O174" s="33">
        <f>Nx!N411</f>
        <v>1805.3102832497827</v>
      </c>
      <c r="P174" s="269">
        <f>O174</f>
        <v>1805.3102832497827</v>
      </c>
    </row>
    <row r="175" spans="1:16" ht="15">
      <c r="A175" s="4">
        <v>26</v>
      </c>
      <c r="B175" s="131" t="str">
        <f>Nx!A371</f>
        <v>П.Рожков   +</v>
      </c>
      <c r="C175" s="26" t="str">
        <f>Nx!B371</f>
        <v>RUS </v>
      </c>
      <c r="D175" s="33">
        <f>Nx!C371</f>
        <v>0</v>
      </c>
      <c r="E175" s="33">
        <f>Nx!D371</f>
        <v>0</v>
      </c>
      <c r="F175" s="33">
        <f>Nx!E371</f>
        <v>0</v>
      </c>
      <c r="G175" s="33">
        <f>Nx!F371</f>
        <v>0</v>
      </c>
      <c r="H175" s="33">
        <f>Nx!G371</f>
        <v>0</v>
      </c>
      <c r="I175" s="33">
        <f>Nx!H371</f>
        <v>0</v>
      </c>
      <c r="J175" s="33">
        <f>Nx!I371</f>
        <v>1803.181213690768</v>
      </c>
      <c r="K175" s="33">
        <f>Nx!J371</f>
        <v>0</v>
      </c>
      <c r="L175" s="33">
        <f>Nx!K371</f>
        <v>1801.5459733564444</v>
      </c>
      <c r="M175" s="33">
        <f>Nx!L371</f>
        <v>1803.401249520307</v>
      </c>
      <c r="N175" s="33">
        <f>Nx!M371</f>
        <v>0</v>
      </c>
      <c r="O175" s="33">
        <f>Nx!N371</f>
        <v>0</v>
      </c>
      <c r="P175" s="269">
        <f>M175</f>
        <v>1803.401249520307</v>
      </c>
    </row>
    <row r="176" spans="1:16" ht="15">
      <c r="A176" s="33">
        <v>27</v>
      </c>
      <c r="B176" s="131" t="str">
        <f>Nx!A370</f>
        <v>В.Матэуш     +</v>
      </c>
      <c r="C176" s="26" t="str">
        <f>Nx!B370</f>
        <v>RUS </v>
      </c>
      <c r="D176" s="33">
        <f>Nx!C370</f>
        <v>0</v>
      </c>
      <c r="E176" s="33">
        <f>Nx!D370</f>
        <v>0</v>
      </c>
      <c r="F176" s="33">
        <f>Nx!E370</f>
        <v>0</v>
      </c>
      <c r="G176" s="33">
        <f>Nx!F370</f>
        <v>0</v>
      </c>
      <c r="H176" s="33">
        <f>Nx!G370</f>
        <v>0</v>
      </c>
      <c r="I176" s="33">
        <f>Nx!H370</f>
        <v>0</v>
      </c>
      <c r="J176" s="33">
        <f>Nx!I370</f>
        <v>1803.181213690768</v>
      </c>
      <c r="K176" s="33">
        <f>Nx!J370</f>
        <v>0</v>
      </c>
      <c r="L176" s="33">
        <f>Nx!K370</f>
        <v>0</v>
      </c>
      <c r="M176" s="33">
        <f>Nx!L370</f>
        <v>0</v>
      </c>
      <c r="N176" s="33">
        <f>Nx!M370</f>
        <v>0</v>
      </c>
      <c r="O176" s="33">
        <f>Nx!N370</f>
        <v>0</v>
      </c>
      <c r="P176" s="269">
        <f>J176</f>
        <v>1803.181213690768</v>
      </c>
    </row>
    <row r="177" spans="1:16" ht="15">
      <c r="A177" s="33">
        <v>28</v>
      </c>
      <c r="B177" s="131" t="str">
        <f>Nx!A412</f>
        <v>Б. Атанасов</v>
      </c>
      <c r="C177" s="26" t="str">
        <f>Nx!B412</f>
        <v>BUL </v>
      </c>
      <c r="D177" s="33">
        <f>Nx!C412</f>
        <v>0</v>
      </c>
      <c r="E177" s="33">
        <f>Nx!D412</f>
        <v>0</v>
      </c>
      <c r="F177" s="33">
        <f>Nx!E412</f>
        <v>0</v>
      </c>
      <c r="G177" s="33">
        <f>Nx!F412</f>
        <v>0</v>
      </c>
      <c r="H177" s="33">
        <f>Nx!G412</f>
        <v>0</v>
      </c>
      <c r="I177" s="33">
        <f>Nx!H412</f>
        <v>0</v>
      </c>
      <c r="J177" s="33">
        <f>Nx!I412</f>
        <v>0</v>
      </c>
      <c r="K177" s="33">
        <f>Nx!J412</f>
        <v>0</v>
      </c>
      <c r="L177" s="33">
        <f>Nx!K412</f>
        <v>0</v>
      </c>
      <c r="M177" s="33">
        <f>Nx!L412</f>
        <v>0</v>
      </c>
      <c r="N177" s="33">
        <f>Nx!M412</f>
        <v>0</v>
      </c>
      <c r="O177" s="33">
        <f>Nx!N412</f>
        <v>1802.0959975354972</v>
      </c>
      <c r="P177" s="269">
        <f>O177</f>
        <v>1802.0959975354972</v>
      </c>
    </row>
    <row r="178" spans="1:16" ht="15">
      <c r="A178" s="4">
        <v>29</v>
      </c>
      <c r="B178" s="131" t="str">
        <f>Nx!A372</f>
        <v>M.Svitek</v>
      </c>
      <c r="C178" s="26" t="str">
        <f>Nx!B372</f>
        <v>CZE </v>
      </c>
      <c r="D178" s="33">
        <f>Nx!C372</f>
        <v>1801.7857142857142</v>
      </c>
      <c r="E178" s="33">
        <f>Nx!D372</f>
        <v>0</v>
      </c>
      <c r="F178" s="33">
        <f>Nx!E372</f>
        <v>0</v>
      </c>
      <c r="G178" s="33">
        <f>Nx!F372</f>
        <v>0</v>
      </c>
      <c r="H178" s="33">
        <f>Nx!G372</f>
        <v>0</v>
      </c>
      <c r="I178" s="33">
        <f>Nx!H372</f>
        <v>0</v>
      </c>
      <c r="J178" s="33">
        <f>Nx!I372</f>
        <v>0</v>
      </c>
      <c r="K178" s="33">
        <f>Nx!J372</f>
        <v>0</v>
      </c>
      <c r="L178" s="33">
        <f>Nx!K372</f>
        <v>0</v>
      </c>
      <c r="M178" s="33">
        <f>Nx!L372</f>
        <v>0</v>
      </c>
      <c r="N178" s="33">
        <f>Nx!M372</f>
        <v>0</v>
      </c>
      <c r="O178" s="33">
        <f>Nx!N372</f>
        <v>0</v>
      </c>
      <c r="P178" s="269">
        <f>D178</f>
        <v>1801.7857142857142</v>
      </c>
    </row>
    <row r="179" spans="1:16" ht="15">
      <c r="A179" s="33">
        <v>30</v>
      </c>
      <c r="B179" s="131" t="str">
        <f>Nx!A373</f>
        <v>В.Смирнов</v>
      </c>
      <c r="C179" s="26" t="str">
        <f>Nx!B373</f>
        <v>RUS </v>
      </c>
      <c r="D179" s="33">
        <f>Nx!C373</f>
        <v>0</v>
      </c>
      <c r="E179" s="33">
        <f>Nx!D373</f>
        <v>0</v>
      </c>
      <c r="F179" s="33">
        <f>Nx!E373</f>
        <v>1797.2536543376552</v>
      </c>
      <c r="G179" s="33">
        <f>Nx!F373</f>
        <v>0</v>
      </c>
      <c r="H179" s="33">
        <f>Nx!G373</f>
        <v>0</v>
      </c>
      <c r="I179" s="33">
        <f>Nx!H373</f>
        <v>0</v>
      </c>
      <c r="J179" s="33">
        <f>Nx!I373</f>
        <v>1801.097781199692</v>
      </c>
      <c r="K179" s="33">
        <f>Nx!J373</f>
        <v>0</v>
      </c>
      <c r="L179" s="33">
        <f>Nx!K373</f>
        <v>0</v>
      </c>
      <c r="M179" s="33">
        <f>Nx!L373</f>
        <v>0</v>
      </c>
      <c r="N179" s="33">
        <f>Nx!M373</f>
        <v>0</v>
      </c>
      <c r="O179" s="33">
        <f>Nx!N373</f>
        <v>0</v>
      </c>
      <c r="P179" s="269">
        <f>J179</f>
        <v>1801.097781199692</v>
      </c>
    </row>
    <row r="180" spans="1:16" ht="15">
      <c r="A180" s="33">
        <v>31</v>
      </c>
      <c r="B180" s="131" t="str">
        <f>Nx!A405</f>
        <v>Ю.Парамонов</v>
      </c>
      <c r="C180" s="26" t="str">
        <f>Nx!B405</f>
        <v>RUS </v>
      </c>
      <c r="D180" s="33">
        <f>Nx!C405</f>
        <v>0</v>
      </c>
      <c r="E180" s="33">
        <f>Nx!D405</f>
        <v>0</v>
      </c>
      <c r="F180" s="33">
        <f>Nx!E405</f>
        <v>0</v>
      </c>
      <c r="G180" s="33">
        <f>Nx!F405</f>
        <v>0</v>
      </c>
      <c r="H180" s="33">
        <f>Nx!G405</f>
        <v>0</v>
      </c>
      <c r="I180" s="33">
        <f>Nx!H405</f>
        <v>0</v>
      </c>
      <c r="J180" s="33">
        <f>Nx!I405</f>
        <v>0</v>
      </c>
      <c r="K180" s="33">
        <f>Nx!J405</f>
        <v>0</v>
      </c>
      <c r="L180" s="33">
        <f>Nx!K405</f>
        <v>1799.396885813249</v>
      </c>
      <c r="M180" s="33">
        <f>Nx!L405</f>
        <v>0</v>
      </c>
      <c r="N180" s="33">
        <f>Nx!M405</f>
        <v>0</v>
      </c>
      <c r="O180" s="33">
        <f>Nx!N405</f>
        <v>0</v>
      </c>
      <c r="P180" s="269">
        <f>L180</f>
        <v>1799.396885813249</v>
      </c>
    </row>
    <row r="181" spans="1:16" ht="15">
      <c r="A181" s="4">
        <v>32</v>
      </c>
      <c r="B181" s="131" t="str">
        <f>Nx!A398</f>
        <v>К.Mlynka</v>
      </c>
      <c r="C181" s="26" t="str">
        <f>Nx!B398</f>
        <v>SVK</v>
      </c>
      <c r="D181" s="33">
        <f>Nx!C398</f>
        <v>0</v>
      </c>
      <c r="E181" s="33">
        <f>Nx!D398</f>
        <v>0</v>
      </c>
      <c r="F181" s="33">
        <f>Nx!E398</f>
        <v>0</v>
      </c>
      <c r="G181" s="33">
        <f>Nx!F398</f>
        <v>0</v>
      </c>
      <c r="H181" s="33">
        <f>Nx!G398</f>
        <v>0</v>
      </c>
      <c r="I181" s="33">
        <f>Nx!H398</f>
        <v>0</v>
      </c>
      <c r="J181" s="33">
        <f>Nx!I398</f>
        <v>0</v>
      </c>
      <c r="K181" s="33">
        <f>Nx!J398</f>
        <v>1782.029495658714</v>
      </c>
      <c r="L181" s="33">
        <f>Nx!K398</f>
        <v>0</v>
      </c>
      <c r="M181" s="33">
        <f>Nx!L398</f>
        <v>0</v>
      </c>
      <c r="N181" s="33">
        <f>Nx!M398</f>
        <v>0</v>
      </c>
      <c r="O181" s="33">
        <f>Nx!N398</f>
        <v>1798.8817118212114</v>
      </c>
      <c r="P181" s="269">
        <f>O181</f>
        <v>1798.8817118212114</v>
      </c>
    </row>
    <row r="182" spans="1:16" ht="15">
      <c r="A182" s="33">
        <v>33</v>
      </c>
      <c r="B182" s="131" t="str">
        <f>Nx!A404</f>
        <v>В.Воинов</v>
      </c>
      <c r="C182" s="26" t="str">
        <f>Nx!B404</f>
        <v>RUS </v>
      </c>
      <c r="D182" s="33">
        <f>Nx!C404</f>
        <v>0</v>
      </c>
      <c r="E182" s="33">
        <f>Nx!D404</f>
        <v>0</v>
      </c>
      <c r="F182" s="33">
        <f>Nx!E404</f>
        <v>0</v>
      </c>
      <c r="G182" s="33">
        <f>Nx!F404</f>
        <v>0</v>
      </c>
      <c r="H182" s="33">
        <f>Nx!G404</f>
        <v>0</v>
      </c>
      <c r="I182" s="33">
        <f>Nx!H404</f>
        <v>0</v>
      </c>
      <c r="J182" s="33">
        <f>Nx!I404</f>
        <v>0</v>
      </c>
      <c r="K182" s="33">
        <f>Nx!J404</f>
        <v>0</v>
      </c>
      <c r="L182" s="33">
        <f>Nx!K404</f>
        <v>1799.396885813249</v>
      </c>
      <c r="M182" s="33">
        <f>Nx!L404</f>
        <v>1795.4207392392427</v>
      </c>
      <c r="N182" s="33">
        <f>Nx!M404</f>
        <v>0</v>
      </c>
      <c r="O182" s="33">
        <f>Nx!N404</f>
        <v>0</v>
      </c>
      <c r="P182" s="269">
        <f>M182</f>
        <v>1795.4207392392427</v>
      </c>
    </row>
    <row r="183" spans="1:16" ht="15">
      <c r="A183" s="33">
        <v>34</v>
      </c>
      <c r="B183" s="131" t="str">
        <f>Nx!A384</f>
        <v>В.Воронин </v>
      </c>
      <c r="C183" s="26" t="str">
        <f>Nx!B384</f>
        <v>RUS </v>
      </c>
      <c r="D183" s="33">
        <f>Nx!C384</f>
        <v>0</v>
      </c>
      <c r="E183" s="33">
        <f>Nx!D384</f>
        <v>1813.8705544489353</v>
      </c>
      <c r="F183" s="33">
        <f>Nx!E384</f>
        <v>0</v>
      </c>
      <c r="G183" s="33">
        <f>Nx!F384</f>
        <v>0</v>
      </c>
      <c r="H183" s="33">
        <f>Nx!G384</f>
        <v>1797</v>
      </c>
      <c r="I183" s="33">
        <f>Nx!H384</f>
        <v>1781.5411967051857</v>
      </c>
      <c r="J183" s="33">
        <f>Nx!I384</f>
        <v>0</v>
      </c>
      <c r="K183" s="33">
        <f>Nx!J384</f>
        <v>0</v>
      </c>
      <c r="L183" s="33">
        <f>Nx!K384</f>
        <v>0</v>
      </c>
      <c r="M183" s="33">
        <f>Nx!L384</f>
        <v>0</v>
      </c>
      <c r="N183" s="33">
        <f>Nx!M384</f>
        <v>1795.3596395655995</v>
      </c>
      <c r="O183" s="33">
        <f>Nx!N384</f>
        <v>0</v>
      </c>
      <c r="P183" s="269">
        <f>N183</f>
        <v>1795.3596395655995</v>
      </c>
    </row>
    <row r="184" spans="1:16" ht="15">
      <c r="A184" s="4">
        <v>35</v>
      </c>
      <c r="B184" s="131" t="str">
        <f>Nx!A367</f>
        <v>В.Кириллов</v>
      </c>
      <c r="C184" s="26" t="str">
        <f>Nx!B367</f>
        <v>RUS </v>
      </c>
      <c r="D184" s="33">
        <f>Nx!C367</f>
        <v>0</v>
      </c>
      <c r="E184" s="33">
        <f>Nx!D367</f>
        <v>0</v>
      </c>
      <c r="F184" s="33">
        <f>Nx!E367</f>
        <v>1821.2536543376552</v>
      </c>
      <c r="G184" s="33">
        <f>Nx!F367</f>
        <v>0</v>
      </c>
      <c r="H184" s="33">
        <f>Nx!G367</f>
        <v>1826.4658987312177</v>
      </c>
      <c r="I184" s="33">
        <f>Nx!H367</f>
        <v>1816.964085409522</v>
      </c>
      <c r="J184" s="33">
        <f>Nx!I367</f>
        <v>0</v>
      </c>
      <c r="K184" s="33">
        <f>Nx!J367</f>
        <v>0</v>
      </c>
      <c r="L184" s="33">
        <f>Nx!K367</f>
        <v>0</v>
      </c>
      <c r="M184" s="33">
        <f>Nx!L367</f>
        <v>1795.2495475287956</v>
      </c>
      <c r="N184" s="33">
        <f>Nx!M367</f>
        <v>0</v>
      </c>
      <c r="O184" s="33">
        <f>Nx!N367</f>
        <v>0</v>
      </c>
      <c r="P184" s="269">
        <f>M184</f>
        <v>1795.2495475287956</v>
      </c>
    </row>
    <row r="185" spans="1:16" ht="15">
      <c r="A185" s="33">
        <v>36</v>
      </c>
      <c r="B185" s="131" t="str">
        <f>Nx!A403</f>
        <v>В.Желтухов</v>
      </c>
      <c r="C185" s="26" t="str">
        <f>Nx!B403</f>
        <v>RUS </v>
      </c>
      <c r="D185" s="33">
        <f>Nx!C403</f>
        <v>0</v>
      </c>
      <c r="E185" s="33">
        <f>Nx!D403</f>
        <v>0</v>
      </c>
      <c r="F185" s="33">
        <f>Nx!E403</f>
        <v>0</v>
      </c>
      <c r="G185" s="33">
        <f>Nx!F403</f>
        <v>0</v>
      </c>
      <c r="H185" s="33">
        <f>Nx!G403</f>
        <v>0</v>
      </c>
      <c r="I185" s="33">
        <f>Nx!H403</f>
        <v>0</v>
      </c>
      <c r="J185" s="33">
        <f>Nx!I403</f>
        <v>0</v>
      </c>
      <c r="K185" s="33">
        <f>Nx!J403</f>
        <v>0</v>
      </c>
      <c r="L185" s="33">
        <f>Nx!K403</f>
        <v>1799.396885813249</v>
      </c>
      <c r="M185" s="33">
        <f>Nx!L403</f>
        <v>0</v>
      </c>
      <c r="N185" s="33">
        <f>Nx!M403</f>
        <v>0</v>
      </c>
      <c r="O185" s="33">
        <f>Nx!N403</f>
        <v>1792.1732644001183</v>
      </c>
      <c r="P185" s="269">
        <f>O185</f>
        <v>1792.1732644001183</v>
      </c>
    </row>
    <row r="186" spans="1:16" ht="15">
      <c r="A186" s="33">
        <v>37</v>
      </c>
      <c r="B186" s="131" t="str">
        <f>Nx!A375</f>
        <v>Ф.Капустин</v>
      </c>
      <c r="C186" s="26" t="str">
        <f>Nx!B375</f>
        <v>UKR </v>
      </c>
      <c r="D186" s="33">
        <f>Nx!C375</f>
        <v>0</v>
      </c>
      <c r="E186" s="33">
        <f>Nx!D375</f>
        <v>0</v>
      </c>
      <c r="F186" s="33">
        <f>Nx!E375</f>
        <v>1785.2536543376552</v>
      </c>
      <c r="G186" s="33">
        <f>Nx!F375</f>
        <v>1791.2081340709665</v>
      </c>
      <c r="H186" s="33">
        <f>Nx!G375</f>
        <v>0</v>
      </c>
      <c r="I186" s="33">
        <f>Nx!H375</f>
        <v>0</v>
      </c>
      <c r="J186" s="33">
        <f>Nx!I375</f>
        <v>0</v>
      </c>
      <c r="K186" s="33">
        <f>Nx!J375</f>
        <v>0</v>
      </c>
      <c r="L186" s="33">
        <f>Nx!K375</f>
        <v>0</v>
      </c>
      <c r="M186" s="33">
        <f>Nx!L375</f>
        <v>0</v>
      </c>
      <c r="N186" s="33">
        <f>Nx!M375</f>
        <v>0</v>
      </c>
      <c r="O186" s="33">
        <f>Nx!N375</f>
        <v>0</v>
      </c>
      <c r="P186" s="269">
        <f>G186</f>
        <v>1791.2081340709665</v>
      </c>
    </row>
    <row r="187" spans="1:16" ht="15">
      <c r="A187" s="4">
        <v>38</v>
      </c>
      <c r="B187" s="131" t="str">
        <f>Nx!A376</f>
        <v>Н.Кулигин      +</v>
      </c>
      <c r="C187" s="26" t="str">
        <f>Nx!B376</f>
        <v>UKR </v>
      </c>
      <c r="D187" s="33">
        <f>Nx!C376</f>
        <v>1808.2142857142858</v>
      </c>
      <c r="E187" s="33">
        <f>Nx!D376</f>
        <v>0</v>
      </c>
      <c r="F187" s="33">
        <f>Nx!E376</f>
        <v>0</v>
      </c>
      <c r="G187" s="33">
        <f>Nx!F376</f>
        <v>0</v>
      </c>
      <c r="H187" s="33">
        <f>Nx!G376</f>
        <v>0</v>
      </c>
      <c r="I187" s="33">
        <f>Nx!H376</f>
        <v>1789.313846408853</v>
      </c>
      <c r="J187" s="33">
        <f>Nx!I376</f>
        <v>0</v>
      </c>
      <c r="K187" s="33">
        <f>Nx!J376</f>
        <v>0</v>
      </c>
      <c r="L187" s="33">
        <f>Nx!K376</f>
        <v>0</v>
      </c>
      <c r="M187" s="33">
        <f>Nx!L376</f>
        <v>0</v>
      </c>
      <c r="N187" s="33">
        <f>Nx!M376</f>
        <v>0</v>
      </c>
      <c r="O187" s="33">
        <f>Nx!N376</f>
        <v>0</v>
      </c>
      <c r="P187" s="269">
        <f>I187</f>
        <v>1789.313846408853</v>
      </c>
    </row>
    <row r="188" spans="1:16" ht="15">
      <c r="A188" s="33">
        <v>39</v>
      </c>
      <c r="B188" s="131" t="str">
        <f>Nx!A413</f>
        <v>М. Гальма</v>
      </c>
      <c r="C188" s="26" t="str">
        <f>Nx!B413</f>
        <v>UKR</v>
      </c>
      <c r="D188" s="33">
        <f>Nx!C413</f>
        <v>0</v>
      </c>
      <c r="E188" s="33">
        <f>Nx!D413</f>
        <v>0</v>
      </c>
      <c r="F188" s="33">
        <f>Nx!E413</f>
        <v>0</v>
      </c>
      <c r="G188" s="33">
        <f>Nx!F413</f>
        <v>0</v>
      </c>
      <c r="H188" s="33">
        <f>Nx!G413</f>
        <v>0</v>
      </c>
      <c r="I188" s="33">
        <f>Nx!H413</f>
        <v>0</v>
      </c>
      <c r="J188" s="33">
        <f>Nx!I413</f>
        <v>0</v>
      </c>
      <c r="K188" s="33">
        <f>Nx!J413</f>
        <v>0</v>
      </c>
      <c r="L188" s="33">
        <f>Nx!K413</f>
        <v>0</v>
      </c>
      <c r="M188" s="33">
        <f>Nx!L413</f>
        <v>0</v>
      </c>
      <c r="N188" s="33">
        <f>Nx!M413</f>
        <v>0</v>
      </c>
      <c r="O188" s="33">
        <f>Nx!N413</f>
        <v>1789.2388546783543</v>
      </c>
      <c r="P188" s="269">
        <f>O188</f>
        <v>1789.2388546783543</v>
      </c>
    </row>
    <row r="189" spans="1:16" ht="15">
      <c r="A189" s="33">
        <v>40</v>
      </c>
      <c r="B189" s="131" t="str">
        <f>Nx!A377</f>
        <v>Н.Коблов</v>
      </c>
      <c r="C189" s="26" t="str">
        <f>Nx!B377</f>
        <v>RUS </v>
      </c>
      <c r="D189" s="33">
        <f>Nx!C377</f>
        <v>0</v>
      </c>
      <c r="E189" s="33">
        <f>Nx!D377</f>
        <v>1784.941983020364</v>
      </c>
      <c r="F189" s="33">
        <f>Nx!E377</f>
        <v>0</v>
      </c>
      <c r="G189" s="33">
        <f>Nx!F377</f>
        <v>1781.987389103039</v>
      </c>
      <c r="H189" s="33">
        <f>Nx!G377</f>
        <v>1789</v>
      </c>
      <c r="I189" s="33">
        <f>Nx!H377</f>
        <v>0</v>
      </c>
      <c r="J189" s="33">
        <f>Nx!I377</f>
        <v>0</v>
      </c>
      <c r="K189" s="33">
        <f>Nx!J377</f>
        <v>0</v>
      </c>
      <c r="L189" s="33">
        <f>Nx!K377</f>
        <v>0</v>
      </c>
      <c r="M189" s="33">
        <f>Nx!L377</f>
        <v>0</v>
      </c>
      <c r="N189" s="33">
        <f>Nx!M377</f>
        <v>0</v>
      </c>
      <c r="O189" s="33">
        <f>Nx!N377</f>
        <v>0</v>
      </c>
      <c r="P189" s="269">
        <f>H189</f>
        <v>1789</v>
      </c>
    </row>
    <row r="190" spans="1:16" ht="15">
      <c r="A190" s="4">
        <v>41</v>
      </c>
      <c r="B190" s="131" t="str">
        <f>Nx!A378</f>
        <v>А.Дашковский</v>
      </c>
      <c r="C190" s="26" t="str">
        <f>Nx!B378</f>
        <v>UKR </v>
      </c>
      <c r="D190" s="33">
        <f>Nx!C378</f>
        <v>0</v>
      </c>
      <c r="E190" s="33">
        <f>Nx!D378</f>
        <v>0</v>
      </c>
      <c r="F190" s="33">
        <f>Nx!E378</f>
        <v>0</v>
      </c>
      <c r="G190" s="33">
        <f>Nx!F378</f>
        <v>0</v>
      </c>
      <c r="H190" s="33">
        <f>Nx!G378</f>
        <v>1787</v>
      </c>
      <c r="I190" s="33">
        <f>Nx!H378</f>
        <v>0</v>
      </c>
      <c r="J190" s="33">
        <f>Nx!I378</f>
        <v>0</v>
      </c>
      <c r="K190" s="33">
        <f>Nx!J378</f>
        <v>0</v>
      </c>
      <c r="L190" s="33">
        <f>Nx!K378</f>
        <v>0</v>
      </c>
      <c r="M190" s="33">
        <f>Nx!L378</f>
        <v>0</v>
      </c>
      <c r="N190" s="33">
        <f>Nx!M378</f>
        <v>0</v>
      </c>
      <c r="O190" s="33">
        <f>Nx!N378</f>
        <v>0</v>
      </c>
      <c r="P190" s="269">
        <f>H190</f>
        <v>1787</v>
      </c>
    </row>
    <row r="191" spans="1:16" ht="15">
      <c r="A191" s="33">
        <v>42</v>
      </c>
      <c r="B191" s="131" t="str">
        <f>Nx!A395</f>
        <v>D.Muller</v>
      </c>
      <c r="C191" s="26" t="str">
        <f>Nx!B395</f>
        <v>GER</v>
      </c>
      <c r="D191" s="33">
        <f>Nx!C395</f>
        <v>0</v>
      </c>
      <c r="E191" s="33">
        <f>Nx!D395</f>
        <v>0</v>
      </c>
      <c r="F191" s="33">
        <f>Nx!E395</f>
        <v>0</v>
      </c>
      <c r="G191" s="33">
        <f>Nx!F395</f>
        <v>0</v>
      </c>
      <c r="H191" s="33">
        <f>Nx!G395</f>
        <v>0</v>
      </c>
      <c r="I191" s="33">
        <f>Nx!H395</f>
        <v>0</v>
      </c>
      <c r="J191" s="33">
        <f>Nx!I395</f>
        <v>0</v>
      </c>
      <c r="K191" s="33">
        <f>Nx!J395</f>
        <v>1785.2437813729998</v>
      </c>
      <c r="L191" s="33">
        <f>Nx!K395</f>
        <v>0</v>
      </c>
      <c r="M191" s="33">
        <f>Nx!L395</f>
        <v>0</v>
      </c>
      <c r="N191" s="33">
        <f>Nx!M395</f>
        <v>0</v>
      </c>
      <c r="O191" s="33">
        <f>Nx!N395</f>
        <v>0</v>
      </c>
      <c r="P191" s="269">
        <f>K191</f>
        <v>1785.2437813729998</v>
      </c>
    </row>
    <row r="192" spans="1:16" ht="15">
      <c r="A192" s="33">
        <v>43</v>
      </c>
      <c r="B192" s="131" t="str">
        <f>Nx!A380</f>
        <v>L.Makaronez</v>
      </c>
      <c r="C192" s="26" t="str">
        <f>Nx!B380</f>
        <v>ISR</v>
      </c>
      <c r="D192" s="33">
        <f>Nx!C380</f>
        <v>0</v>
      </c>
      <c r="E192" s="33">
        <f>Nx!D380</f>
        <v>0</v>
      </c>
      <c r="F192" s="33">
        <f>Nx!E380</f>
        <v>0</v>
      </c>
      <c r="G192" s="33">
        <f>Nx!F380</f>
        <v>0</v>
      </c>
      <c r="H192" s="33">
        <f>Nx!G380</f>
        <v>0</v>
      </c>
      <c r="I192" s="33">
        <f>Nx!H380</f>
        <v>1783.620504269224</v>
      </c>
      <c r="J192" s="33">
        <f>Nx!I380</f>
        <v>0</v>
      </c>
      <c r="K192" s="33">
        <f>Nx!J380</f>
        <v>0</v>
      </c>
      <c r="L192" s="33">
        <f>Nx!K380</f>
        <v>0</v>
      </c>
      <c r="M192" s="33">
        <f>Nx!L380</f>
        <v>0</v>
      </c>
      <c r="N192" s="33">
        <f>Nx!M380</f>
        <v>0</v>
      </c>
      <c r="O192" s="33">
        <f>Nx!N380</f>
        <v>0</v>
      </c>
      <c r="P192" s="269">
        <f>I192</f>
        <v>1783.620504269224</v>
      </c>
    </row>
    <row r="193" spans="1:16" ht="15">
      <c r="A193" s="4">
        <v>44</v>
      </c>
      <c r="B193" s="131" t="str">
        <f>Nx!A414</f>
        <v>В. Юзюк</v>
      </c>
      <c r="C193" s="26" t="str">
        <f>Nx!B414</f>
        <v>UKR</v>
      </c>
      <c r="D193" s="33">
        <f>Nx!C414</f>
        <v>0</v>
      </c>
      <c r="E193" s="33">
        <f>Nx!D414</f>
        <v>0</v>
      </c>
      <c r="F193" s="33">
        <f>Nx!E414</f>
        <v>0</v>
      </c>
      <c r="G193" s="33">
        <f>Nx!F414</f>
        <v>0</v>
      </c>
      <c r="H193" s="33">
        <f>Nx!G414</f>
        <v>0</v>
      </c>
      <c r="I193" s="33">
        <f>Nx!H414</f>
        <v>0</v>
      </c>
      <c r="J193" s="33">
        <f>Nx!I414</f>
        <v>0</v>
      </c>
      <c r="K193" s="33">
        <f>Nx!J414</f>
        <v>0</v>
      </c>
      <c r="L193" s="33">
        <f>Nx!K414</f>
        <v>0</v>
      </c>
      <c r="M193" s="33">
        <f>Nx!L414</f>
        <v>0</v>
      </c>
      <c r="N193" s="33">
        <f>Nx!M414</f>
        <v>0</v>
      </c>
      <c r="O193" s="33">
        <f>Nx!N414</f>
        <v>1782.8102832497827</v>
      </c>
      <c r="P193" s="269">
        <f>O193</f>
        <v>1782.8102832497827</v>
      </c>
    </row>
    <row r="194" spans="1:16" ht="15">
      <c r="A194" s="33">
        <v>45</v>
      </c>
      <c r="B194" s="131" t="str">
        <f>Nx!A381</f>
        <v>В.Коваленко     +</v>
      </c>
      <c r="C194" s="26" t="str">
        <f>Nx!B381</f>
        <v>RUS</v>
      </c>
      <c r="D194" s="33">
        <f>Nx!C381</f>
        <v>1782.5</v>
      </c>
      <c r="E194" s="33">
        <f>Nx!D381</f>
        <v>0</v>
      </c>
      <c r="F194" s="33">
        <f>Nx!E381</f>
        <v>0</v>
      </c>
      <c r="G194" s="33">
        <f>Nx!F381</f>
        <v>0</v>
      </c>
      <c r="H194" s="33">
        <f>Nx!G381</f>
        <v>0</v>
      </c>
      <c r="I194" s="33">
        <f>Nx!H381</f>
        <v>0</v>
      </c>
      <c r="J194" s="33">
        <f>Nx!I381</f>
        <v>0</v>
      </c>
      <c r="K194" s="33">
        <f>Nx!J381</f>
        <v>0</v>
      </c>
      <c r="L194" s="33">
        <f>Nx!K381</f>
        <v>0</v>
      </c>
      <c r="M194" s="33">
        <f>Nx!L381</f>
        <v>0</v>
      </c>
      <c r="N194" s="33">
        <f>Nx!M381</f>
        <v>0</v>
      </c>
      <c r="O194" s="33">
        <f>Nx!N381</f>
        <v>0</v>
      </c>
      <c r="P194" s="269">
        <f>D194</f>
        <v>1782.5</v>
      </c>
    </row>
    <row r="195" spans="1:16" ht="15">
      <c r="A195" s="33">
        <v>46</v>
      </c>
      <c r="B195" s="131" t="str">
        <f>Nx!A382</f>
        <v>Г.Попов</v>
      </c>
      <c r="C195" s="26" t="str">
        <f>Nx!B382</f>
        <v>RUS </v>
      </c>
      <c r="D195" s="33">
        <f>Nx!C382</f>
        <v>1782.5</v>
      </c>
      <c r="E195" s="33">
        <f>Nx!D382</f>
        <v>0</v>
      </c>
      <c r="F195" s="33">
        <f>Nx!E382</f>
        <v>0</v>
      </c>
      <c r="G195" s="33">
        <f>Nx!F382</f>
        <v>0</v>
      </c>
      <c r="H195" s="33">
        <f>Nx!G382</f>
        <v>0</v>
      </c>
      <c r="I195" s="33">
        <f>Nx!H382</f>
        <v>0</v>
      </c>
      <c r="J195" s="33">
        <f>Nx!I382</f>
        <v>0</v>
      </c>
      <c r="K195" s="33">
        <f>Nx!J382</f>
        <v>0</v>
      </c>
      <c r="L195" s="33">
        <f>Nx!K382</f>
        <v>0</v>
      </c>
      <c r="M195" s="33">
        <f>Nx!L382</f>
        <v>0</v>
      </c>
      <c r="N195" s="33">
        <f>Nx!M382</f>
        <v>0</v>
      </c>
      <c r="O195" s="33">
        <f>Nx!N382</f>
        <v>0</v>
      </c>
      <c r="P195" s="269">
        <f>D195</f>
        <v>1782.5</v>
      </c>
    </row>
    <row r="196" spans="1:16" ht="15">
      <c r="A196" s="4">
        <v>47</v>
      </c>
      <c r="B196" s="131" t="str">
        <f>Nx!A397</f>
        <v>Z.Labai                </v>
      </c>
      <c r="C196" s="26" t="str">
        <f>Nx!B397</f>
        <v>SVK</v>
      </c>
      <c r="D196" s="33">
        <f>Nx!C397</f>
        <v>0</v>
      </c>
      <c r="E196" s="33">
        <f>Nx!D397</f>
        <v>0</v>
      </c>
      <c r="F196" s="33">
        <f>Nx!E397</f>
        <v>0</v>
      </c>
      <c r="G196" s="33">
        <f>Nx!F397</f>
        <v>0</v>
      </c>
      <c r="H196" s="33">
        <f>Nx!G397</f>
        <v>0</v>
      </c>
      <c r="I196" s="33">
        <f>Nx!H397</f>
        <v>0</v>
      </c>
      <c r="J196" s="33">
        <f>Nx!I397</f>
        <v>0</v>
      </c>
      <c r="K196" s="33">
        <f>Nx!J397</f>
        <v>1782.029495658714</v>
      </c>
      <c r="L196" s="33">
        <f>Nx!K397</f>
        <v>0</v>
      </c>
      <c r="M196" s="33">
        <f>Nx!L397</f>
        <v>0</v>
      </c>
      <c r="N196" s="33">
        <f>Nx!M397</f>
        <v>0</v>
      </c>
      <c r="O196" s="33">
        <f>Nx!N397</f>
        <v>0</v>
      </c>
      <c r="P196" s="269">
        <f>K196</f>
        <v>1782.029495658714</v>
      </c>
    </row>
    <row r="197" spans="1:16" ht="15">
      <c r="A197" s="33">
        <v>48</v>
      </c>
      <c r="B197" s="131" t="str">
        <f>Nx!A383</f>
        <v>М.Чернушко </v>
      </c>
      <c r="C197" s="26" t="str">
        <f>Nx!B383</f>
        <v>RUS</v>
      </c>
      <c r="D197" s="33">
        <f>Nx!C383</f>
        <v>0</v>
      </c>
      <c r="E197" s="33">
        <f>Nx!D383</f>
        <v>1781.7276973060782</v>
      </c>
      <c r="F197" s="33">
        <f>Nx!E383</f>
        <v>0</v>
      </c>
      <c r="G197" s="33">
        <f>Nx!F383</f>
        <v>0</v>
      </c>
      <c r="H197" s="33">
        <f>Nx!G383</f>
        <v>0</v>
      </c>
      <c r="I197" s="33">
        <f>Nx!H383</f>
        <v>0</v>
      </c>
      <c r="J197" s="33">
        <f>Nx!I383</f>
        <v>0</v>
      </c>
      <c r="K197" s="33">
        <f>Nx!J383</f>
        <v>0</v>
      </c>
      <c r="L197" s="33">
        <f>Nx!K383</f>
        <v>0</v>
      </c>
      <c r="M197" s="33">
        <f>Nx!L383</f>
        <v>0</v>
      </c>
      <c r="N197" s="33">
        <f>Nx!M383</f>
        <v>0</v>
      </c>
      <c r="O197" s="33">
        <f>Nx!N383</f>
        <v>0</v>
      </c>
      <c r="P197" s="269">
        <f>E197</f>
        <v>1781.7276973060782</v>
      </c>
    </row>
    <row r="198" spans="1:16" ht="15">
      <c r="A198" s="33">
        <v>49</v>
      </c>
      <c r="B198" s="131" t="str">
        <f>Nx!A399</f>
        <v>В.Кузьмичев        </v>
      </c>
      <c r="C198" s="26" t="str">
        <f>Nx!B399</f>
        <v>RUS </v>
      </c>
      <c r="D198" s="33">
        <f>Nx!C399</f>
        <v>0</v>
      </c>
      <c r="E198" s="33">
        <f>Nx!D399</f>
        <v>0</v>
      </c>
      <c r="F198" s="33">
        <f>Nx!E399</f>
        <v>0</v>
      </c>
      <c r="G198" s="33">
        <f>Nx!F399</f>
        <v>0</v>
      </c>
      <c r="H198" s="33">
        <f>Nx!G399</f>
        <v>0</v>
      </c>
      <c r="I198" s="33">
        <f>Nx!H399</f>
        <v>0</v>
      </c>
      <c r="J198" s="33">
        <f>Nx!I399</f>
        <v>0</v>
      </c>
      <c r="K198" s="33">
        <f>Nx!J399</f>
        <v>1778.8152099444285</v>
      </c>
      <c r="L198" s="33">
        <f>Nx!K399</f>
        <v>0</v>
      </c>
      <c r="M198" s="33">
        <f>Nx!L399</f>
        <v>0</v>
      </c>
      <c r="N198" s="33">
        <f>Nx!M399</f>
        <v>1780.5343165296422</v>
      </c>
      <c r="O198" s="33">
        <f>Nx!N399</f>
        <v>0</v>
      </c>
      <c r="P198" s="269">
        <f>N198</f>
        <v>1780.5343165296422</v>
      </c>
    </row>
    <row r="199" spans="1:16" ht="15">
      <c r="A199" s="4">
        <v>50</v>
      </c>
      <c r="B199" s="131" t="str">
        <f>Nx!A415</f>
        <v>S. Javadzade</v>
      </c>
      <c r="C199" s="26" t="str">
        <f>Nx!B415</f>
        <v>AZE</v>
      </c>
      <c r="D199" s="33">
        <f>Nx!C415</f>
        <v>0</v>
      </c>
      <c r="E199" s="33">
        <f>Nx!D415</f>
        <v>0</v>
      </c>
      <c r="F199" s="33">
        <f>Nx!E415</f>
        <v>0</v>
      </c>
      <c r="G199" s="33">
        <f>Nx!F415</f>
        <v>0</v>
      </c>
      <c r="H199" s="33">
        <f>Nx!G415</f>
        <v>0</v>
      </c>
      <c r="I199" s="33">
        <f>Nx!H415</f>
        <v>0</v>
      </c>
      <c r="J199" s="33">
        <f>Nx!I415</f>
        <v>0</v>
      </c>
      <c r="K199" s="33">
        <f>Nx!J415</f>
        <v>0</v>
      </c>
      <c r="L199" s="33">
        <f>Nx!K415</f>
        <v>0</v>
      </c>
      <c r="M199" s="33">
        <f>Nx!L415</f>
        <v>0</v>
      </c>
      <c r="N199" s="33">
        <f>Nx!M415</f>
        <v>0</v>
      </c>
      <c r="O199" s="33">
        <f>Nx!N415</f>
        <v>1779.5959975354972</v>
      </c>
      <c r="P199" s="269">
        <f>O199</f>
        <v>1779.5959975354972</v>
      </c>
    </row>
    <row r="200" spans="1:16" ht="15">
      <c r="A200" s="33">
        <v>51</v>
      </c>
      <c r="B200" s="131" t="str">
        <f>Nx!A400</f>
        <v>M. Degenkolbe</v>
      </c>
      <c r="C200" s="26" t="str">
        <f>Nx!B400</f>
        <v>GER</v>
      </c>
      <c r="D200" s="33">
        <f>Nx!C400</f>
        <v>0</v>
      </c>
      <c r="E200" s="33">
        <f>Nx!D400</f>
        <v>0</v>
      </c>
      <c r="F200" s="33">
        <f>Nx!E400</f>
        <v>0</v>
      </c>
      <c r="G200" s="33">
        <f>Nx!F400</f>
        <v>0</v>
      </c>
      <c r="H200" s="33">
        <f>Nx!G400</f>
        <v>0</v>
      </c>
      <c r="I200" s="33">
        <f>Nx!H400</f>
        <v>0</v>
      </c>
      <c r="J200" s="33">
        <f>Nx!I400</f>
        <v>0</v>
      </c>
      <c r="K200" s="33">
        <f>Nx!J400</f>
        <v>1778.8152099444285</v>
      </c>
      <c r="L200" s="33">
        <f>Nx!K400</f>
        <v>0</v>
      </c>
      <c r="M200" s="33">
        <f>Nx!L400</f>
        <v>0</v>
      </c>
      <c r="N200" s="33">
        <f>Nx!M400</f>
        <v>0</v>
      </c>
      <c r="O200" s="33">
        <f>Nx!N400</f>
        <v>0</v>
      </c>
      <c r="P200" s="242">
        <f>K200</f>
        <v>1778.8152099444285</v>
      </c>
    </row>
    <row r="201" spans="1:16" ht="15">
      <c r="A201" s="33">
        <v>52</v>
      </c>
      <c r="B201" s="131" t="str">
        <f>Nx!A416</f>
        <v>С. Онуфриенко</v>
      </c>
      <c r="C201" s="26" t="str">
        <f>Nx!B416</f>
        <v>RUS</v>
      </c>
      <c r="D201" s="33">
        <f>Nx!C416</f>
        <v>0</v>
      </c>
      <c r="E201" s="33">
        <f>Nx!D416</f>
        <v>0</v>
      </c>
      <c r="F201" s="33">
        <f>Nx!E416</f>
        <v>0</v>
      </c>
      <c r="G201" s="33">
        <f>Nx!F416</f>
        <v>0</v>
      </c>
      <c r="H201" s="33">
        <f>Nx!G416</f>
        <v>0</v>
      </c>
      <c r="I201" s="33">
        <f>Nx!H416</f>
        <v>0</v>
      </c>
      <c r="J201" s="33">
        <f>Nx!I416</f>
        <v>0</v>
      </c>
      <c r="K201" s="33">
        <f>Nx!J416</f>
        <v>0</v>
      </c>
      <c r="L201" s="33">
        <f>Nx!K416</f>
        <v>0</v>
      </c>
      <c r="M201" s="33">
        <f>Nx!L416</f>
        <v>0</v>
      </c>
      <c r="N201" s="33">
        <f>Nx!M416</f>
        <v>0</v>
      </c>
      <c r="O201" s="33">
        <f>Nx!N416</f>
        <v>1776.3817118212114</v>
      </c>
      <c r="P201" s="242">
        <f>O201</f>
        <v>1776.3817118212114</v>
      </c>
    </row>
    <row r="202" spans="1:16" ht="15">
      <c r="A202" s="4">
        <v>53</v>
      </c>
      <c r="B202" s="131" t="str">
        <f>Nx!A379</f>
        <v>В.Шматов</v>
      </c>
      <c r="C202" s="26" t="str">
        <f>Nx!B379</f>
        <v>RUS </v>
      </c>
      <c r="D202" s="33">
        <f>Nx!C379</f>
        <v>1788.9285714285716</v>
      </c>
      <c r="E202" s="33">
        <f>Nx!D379</f>
        <v>1785.0472354909205</v>
      </c>
      <c r="F202" s="33">
        <f>Nx!E379</f>
        <v>0</v>
      </c>
      <c r="G202" s="33">
        <f>Nx!F379</f>
        <v>0</v>
      </c>
      <c r="H202" s="33">
        <f>Nx!G379</f>
        <v>0</v>
      </c>
      <c r="I202" s="33">
        <f>Nx!H379</f>
        <v>0</v>
      </c>
      <c r="J202" s="33">
        <f>Nx!I379</f>
        <v>0</v>
      </c>
      <c r="K202" s="33">
        <f>Nx!J379</f>
        <v>0</v>
      </c>
      <c r="L202" s="33">
        <f>Nx!K379</f>
        <v>0</v>
      </c>
      <c r="M202" s="33">
        <f>Nx!L379</f>
        <v>0</v>
      </c>
      <c r="N202" s="33">
        <f>Nx!M379</f>
        <v>1772.1767366678328</v>
      </c>
      <c r="O202" s="33">
        <f>Nx!N379</f>
        <v>0</v>
      </c>
      <c r="P202" s="242">
        <f>N202</f>
        <v>1772.1767366678328</v>
      </c>
    </row>
    <row r="203" spans="1:16" ht="15">
      <c r="A203" s="33">
        <v>54</v>
      </c>
      <c r="B203" s="131" t="str">
        <f>Nx!A385</f>
        <v>Ю.Литовко</v>
      </c>
      <c r="C203" s="26" t="str">
        <f>Nx!B385</f>
        <v>RUS </v>
      </c>
      <c r="D203" s="33">
        <f>Nx!C385</f>
        <v>0</v>
      </c>
      <c r="E203" s="33">
        <f>Nx!D385</f>
        <v>0</v>
      </c>
      <c r="F203" s="33">
        <f>Nx!E385</f>
        <v>0</v>
      </c>
      <c r="G203" s="33">
        <f>Nx!F385</f>
        <v>1789.6524111657395</v>
      </c>
      <c r="H203" s="33">
        <f>Nx!G385</f>
        <v>1780</v>
      </c>
      <c r="I203" s="33">
        <f>Nx!H385</f>
        <v>0</v>
      </c>
      <c r="J203" s="33">
        <f>Nx!I385</f>
        <v>0</v>
      </c>
      <c r="K203" s="33">
        <f>Nx!J385</f>
        <v>0</v>
      </c>
      <c r="L203" s="33">
        <f>Nx!K385</f>
        <v>0</v>
      </c>
      <c r="M203" s="33">
        <f>Nx!L385</f>
        <v>1774.8156384556196</v>
      </c>
      <c r="N203" s="33">
        <f>Nx!M385</f>
        <v>1764.7894570330245</v>
      </c>
      <c r="O203" s="33">
        <f>Nx!N385</f>
        <v>0</v>
      </c>
      <c r="P203" s="242">
        <f>N203</f>
        <v>1764.7894570330245</v>
      </c>
    </row>
    <row r="204" spans="1:16" ht="15">
      <c r="A204" s="33">
        <v>55</v>
      </c>
      <c r="B204" s="131" t="str">
        <f>Nx!A387</f>
        <v>S.Vokal</v>
      </c>
      <c r="C204" s="26" t="str">
        <f>Nx!B387</f>
        <v>SVK</v>
      </c>
      <c r="D204" s="33">
        <f>Nx!C387</f>
        <v>1763.2142857142858</v>
      </c>
      <c r="E204" s="33">
        <f>Nx!D387</f>
        <v>0</v>
      </c>
      <c r="F204" s="33">
        <f>Nx!E387</f>
        <v>0</v>
      </c>
      <c r="G204" s="33">
        <f>Nx!F387</f>
        <v>0</v>
      </c>
      <c r="H204" s="33">
        <f>Nx!G387</f>
        <v>0</v>
      </c>
      <c r="I204" s="33">
        <f>Nx!H387</f>
        <v>0</v>
      </c>
      <c r="J204" s="33">
        <f>Nx!I387</f>
        <v>0</v>
      </c>
      <c r="K204" s="33">
        <f>Nx!J387</f>
        <v>0</v>
      </c>
      <c r="L204" s="33">
        <f>Nx!K387</f>
        <v>0</v>
      </c>
      <c r="M204" s="33">
        <f>Nx!L387</f>
        <v>0</v>
      </c>
      <c r="N204" s="33">
        <f>Nx!M387</f>
        <v>0</v>
      </c>
      <c r="O204" s="33">
        <f>Nx!N387</f>
        <v>0</v>
      </c>
      <c r="P204" s="242">
        <f>D204</f>
        <v>1763.2142857142858</v>
      </c>
    </row>
    <row r="205" spans="1:16" ht="15">
      <c r="A205" s="4">
        <v>56</v>
      </c>
      <c r="B205" s="131" t="str">
        <f>Nx!A388</f>
        <v>Р.Ларин    +</v>
      </c>
      <c r="C205" s="26" t="str">
        <f>Nx!B388</f>
        <v>RUS</v>
      </c>
      <c r="D205" s="33">
        <f>Nx!C388</f>
        <v>1763.2142857142858</v>
      </c>
      <c r="E205" s="33">
        <f>Nx!D388</f>
        <v>0</v>
      </c>
      <c r="F205" s="33">
        <f>Nx!E388</f>
        <v>0</v>
      </c>
      <c r="G205" s="33">
        <f>Nx!F388</f>
        <v>0</v>
      </c>
      <c r="H205" s="33">
        <f>Nx!G388</f>
        <v>0</v>
      </c>
      <c r="I205" s="33">
        <f>Nx!H388</f>
        <v>0</v>
      </c>
      <c r="J205" s="33">
        <f>Nx!I388</f>
        <v>0</v>
      </c>
      <c r="K205" s="33">
        <f>Nx!J388</f>
        <v>0</v>
      </c>
      <c r="L205" s="33">
        <f>Nx!K388</f>
        <v>0</v>
      </c>
      <c r="M205" s="33">
        <f>Nx!L388</f>
        <v>0</v>
      </c>
      <c r="N205" s="33">
        <f>Nx!M388</f>
        <v>0</v>
      </c>
      <c r="O205" s="33">
        <f>Nx!N388</f>
        <v>0</v>
      </c>
      <c r="P205" s="242">
        <f>D205</f>
        <v>1763.2142857142858</v>
      </c>
    </row>
    <row r="206" spans="1:16" ht="15">
      <c r="A206" s="33">
        <v>57</v>
      </c>
      <c r="B206" s="131" t="str">
        <f>Nx!A386</f>
        <v>А.Шилин</v>
      </c>
      <c r="C206" s="26" t="str">
        <f>Nx!B386</f>
        <v>RUS </v>
      </c>
      <c r="D206" s="33">
        <f>Nx!C386</f>
        <v>0</v>
      </c>
      <c r="E206" s="33">
        <f>Nx!D386</f>
        <v>0</v>
      </c>
      <c r="F206" s="33">
        <f>Nx!E386</f>
        <v>1788.2536543376552</v>
      </c>
      <c r="G206" s="33">
        <f>Nx!F386</f>
        <v>1781.3329202384525</v>
      </c>
      <c r="H206" s="33">
        <f>Nx!G386</f>
        <v>1774</v>
      </c>
      <c r="I206" s="33">
        <f>Nx!H386</f>
        <v>0</v>
      </c>
      <c r="J206" s="33">
        <f>Nx!I386</f>
        <v>0</v>
      </c>
      <c r="K206" s="33">
        <f>Nx!J386</f>
        <v>0</v>
      </c>
      <c r="L206" s="33">
        <f>Nx!K386</f>
        <v>0</v>
      </c>
      <c r="M206" s="33">
        <f>Nx!L386</f>
        <v>1770.6415579028608</v>
      </c>
      <c r="N206" s="33">
        <f>Nx!M386</f>
        <v>1761.7757437138764</v>
      </c>
      <c r="O206" s="33">
        <f>Nx!N386</f>
        <v>0</v>
      </c>
      <c r="P206" s="242">
        <f>N206</f>
        <v>1761.7757437138764</v>
      </c>
    </row>
    <row r="207" spans="1:16" ht="15">
      <c r="A207" s="33">
        <v>58</v>
      </c>
      <c r="B207" s="131" t="str">
        <f>Nx!A389</f>
        <v>N.Zujev</v>
      </c>
      <c r="C207" s="26" t="str">
        <f>Nx!B389</f>
        <v>LTU</v>
      </c>
      <c r="D207" s="33">
        <f>Nx!C389</f>
        <v>1750.357142857143</v>
      </c>
      <c r="E207" s="33">
        <f>Nx!D389</f>
        <v>0</v>
      </c>
      <c r="F207" s="33">
        <f>Nx!E389</f>
        <v>0</v>
      </c>
      <c r="G207" s="33">
        <f>Nx!F389</f>
        <v>0</v>
      </c>
      <c r="H207" s="33">
        <f>Nx!G389</f>
        <v>0</v>
      </c>
      <c r="I207" s="33">
        <f>Nx!H389</f>
        <v>0</v>
      </c>
      <c r="J207" s="33">
        <f>Nx!I389</f>
        <v>0</v>
      </c>
      <c r="K207" s="33">
        <f>Nx!J389</f>
        <v>0</v>
      </c>
      <c r="L207" s="33">
        <f>Nx!K389</f>
        <v>0</v>
      </c>
      <c r="M207" s="33">
        <f>Nx!L389</f>
        <v>0</v>
      </c>
      <c r="N207" s="33">
        <f>Nx!M389</f>
        <v>0</v>
      </c>
      <c r="O207" s="33">
        <f>Nx!N389</f>
        <v>0</v>
      </c>
      <c r="P207" s="242">
        <f>D207</f>
        <v>1750.357142857143</v>
      </c>
    </row>
    <row r="208" spans="1:16" ht="15">
      <c r="A208" s="4">
        <v>59</v>
      </c>
      <c r="B208" s="131" t="str">
        <f>Nx!A390</f>
        <v>R.Aliovsadzade</v>
      </c>
      <c r="C208" s="26" t="str">
        <f>Nx!B390</f>
        <v>USA </v>
      </c>
      <c r="D208" s="33">
        <f>Nx!C390</f>
        <v>1769.642857142857</v>
      </c>
      <c r="E208" s="33">
        <f>Nx!D390</f>
        <v>1732.2467075364057</v>
      </c>
      <c r="F208" s="33">
        <f>Nx!E390</f>
        <v>0</v>
      </c>
      <c r="G208" s="33">
        <f>Nx!F390</f>
        <v>0</v>
      </c>
      <c r="H208" s="33">
        <f>Nx!G390</f>
        <v>0</v>
      </c>
      <c r="I208" s="33">
        <f>Nx!H390</f>
        <v>0</v>
      </c>
      <c r="J208" s="33">
        <f>Nx!I390</f>
        <v>0</v>
      </c>
      <c r="K208" s="33">
        <f>Nx!J390</f>
        <v>0</v>
      </c>
      <c r="L208" s="33">
        <f>Nx!K390</f>
        <v>0</v>
      </c>
      <c r="M208" s="33">
        <f>Nx!L390</f>
        <v>0</v>
      </c>
      <c r="N208" s="33">
        <f>Nx!M390</f>
        <v>0</v>
      </c>
      <c r="O208" s="33">
        <f>Nx!N390</f>
        <v>0</v>
      </c>
      <c r="P208" s="242">
        <f>E208</f>
        <v>1732.2467075364057</v>
      </c>
    </row>
    <row r="209" spans="1:16" ht="15">
      <c r="A209" s="33">
        <v>60</v>
      </c>
      <c r="B209" s="131" t="str">
        <f>Nx!A391</f>
        <v>Н. Харчишин </v>
      </c>
      <c r="C209" s="26" t="str">
        <f>Nx!B391</f>
        <v>RUS</v>
      </c>
      <c r="D209" s="33">
        <f>Nx!C391</f>
        <v>1756.7857142857142</v>
      </c>
      <c r="E209" s="33">
        <f>Nx!D391</f>
        <v>1715.2606412810148</v>
      </c>
      <c r="F209" s="33">
        <f>Nx!E391</f>
        <v>0</v>
      </c>
      <c r="G209" s="33">
        <f>Nx!F391</f>
        <v>0</v>
      </c>
      <c r="H209" s="33">
        <f>Nx!G391</f>
        <v>0</v>
      </c>
      <c r="I209" s="33">
        <f>Nx!H391</f>
        <v>0</v>
      </c>
      <c r="J209" s="33">
        <f>Nx!I391</f>
        <v>0</v>
      </c>
      <c r="K209" s="33">
        <f>Nx!J391</f>
        <v>0</v>
      </c>
      <c r="L209" s="33">
        <f>Nx!K391</f>
        <v>0</v>
      </c>
      <c r="M209" s="33">
        <f>Nx!L391</f>
        <v>0</v>
      </c>
      <c r="N209" s="33">
        <f>Nx!M391</f>
        <v>0</v>
      </c>
      <c r="O209" s="33">
        <f>Nx!N391</f>
        <v>1730.6137756190262</v>
      </c>
      <c r="P209" s="242">
        <f>O209</f>
        <v>1730.6137756190262</v>
      </c>
    </row>
    <row r="210" spans="1:15" ht="15">
      <c r="A210" s="46"/>
      <c r="B210" s="5"/>
      <c r="C210" s="47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268"/>
    </row>
    <row r="211" ht="16.5" thickBot="1">
      <c r="C211" s="87" t="s">
        <v>213</v>
      </c>
    </row>
    <row r="212" spans="1:16" ht="16.5" thickBot="1">
      <c r="A212" s="91" t="s">
        <v>263</v>
      </c>
      <c r="B212" s="94" t="s">
        <v>64</v>
      </c>
      <c r="C212" s="95" t="s">
        <v>65</v>
      </c>
      <c r="D212" s="92" t="s">
        <v>163</v>
      </c>
      <c r="E212" s="92" t="s">
        <v>164</v>
      </c>
      <c r="F212" s="96" t="s">
        <v>165</v>
      </c>
      <c r="G212" s="92" t="s">
        <v>166</v>
      </c>
      <c r="H212" s="97" t="s">
        <v>167</v>
      </c>
      <c r="I212" s="97" t="s">
        <v>240</v>
      </c>
      <c r="J212" s="147" t="s">
        <v>273</v>
      </c>
      <c r="K212" s="92" t="s">
        <v>307</v>
      </c>
      <c r="L212" s="147" t="s">
        <v>346</v>
      </c>
      <c r="M212" s="97" t="s">
        <v>384</v>
      </c>
      <c r="N212" s="97" t="s">
        <v>399</v>
      </c>
      <c r="O212" s="92" t="s">
        <v>447</v>
      </c>
      <c r="P212" s="145" t="s">
        <v>168</v>
      </c>
    </row>
    <row r="213" spans="1:16" ht="15">
      <c r="A213" s="26">
        <v>1</v>
      </c>
      <c r="B213" s="131" t="str">
        <f>'Hx'!A384</f>
        <v>V. Paliulionis </v>
      </c>
      <c r="C213" s="26" t="str">
        <f>'Hx'!B384</f>
        <v>LTU</v>
      </c>
      <c r="D213" s="33">
        <f>'Hx'!C384</f>
        <v>0</v>
      </c>
      <c r="E213" s="33">
        <f>'Hx'!D384</f>
        <v>1834.021495102493</v>
      </c>
      <c r="F213" s="33">
        <f>'Hx'!E384</f>
        <v>0</v>
      </c>
      <c r="G213" s="33">
        <f>'Hx'!F384</f>
        <v>0</v>
      </c>
      <c r="H213" s="33">
        <f>'Hx'!G384</f>
        <v>0</v>
      </c>
      <c r="I213" s="33">
        <f>'Hx'!H384</f>
        <v>0</v>
      </c>
      <c r="J213" s="33">
        <f>'Hx'!I384</f>
        <v>0</v>
      </c>
      <c r="K213" s="33">
        <f>'Hx'!J384</f>
        <v>1880.2550719409223</v>
      </c>
      <c r="L213" s="33">
        <f>'Hx'!K384</f>
        <v>0</v>
      </c>
      <c r="M213" s="33">
        <f>'Hx'!L384</f>
        <v>0</v>
      </c>
      <c r="N213" s="33">
        <f>'Hx'!M384</f>
        <v>0</v>
      </c>
      <c r="O213" s="33">
        <f>'Hx'!N384</f>
        <v>1880.2550719409223</v>
      </c>
      <c r="P213" s="223">
        <f>O213</f>
        <v>1880.2550719409223</v>
      </c>
    </row>
    <row r="214" spans="1:16" ht="15">
      <c r="A214" s="2">
        <v>2</v>
      </c>
      <c r="B214" s="131" t="str">
        <f>'Hx'!A424</f>
        <v>T.Linβ</v>
      </c>
      <c r="C214" s="26" t="str">
        <f>'Hx'!B424</f>
        <v>GER</v>
      </c>
      <c r="D214" s="33">
        <f>'Hx'!C424</f>
        <v>0</v>
      </c>
      <c r="E214" s="33">
        <f>'Hx'!D424</f>
        <v>0</v>
      </c>
      <c r="F214" s="33">
        <f>'Hx'!E424</f>
        <v>0</v>
      </c>
      <c r="G214" s="33">
        <f>'Hx'!F424</f>
        <v>0</v>
      </c>
      <c r="H214" s="33">
        <f>'Hx'!G424</f>
        <v>0</v>
      </c>
      <c r="I214" s="33">
        <f>'Hx'!H424</f>
        <v>0</v>
      </c>
      <c r="J214" s="33">
        <f>'Hx'!I424</f>
        <v>0</v>
      </c>
      <c r="K214" s="33">
        <f>'Hx'!J424</f>
        <v>1865.6802251408694</v>
      </c>
      <c r="L214" s="33">
        <f>'Hx'!K424</f>
        <v>0</v>
      </c>
      <c r="M214" s="33">
        <f>'Hx'!L424</f>
        <v>0</v>
      </c>
      <c r="N214" s="33">
        <f>'Hx'!M424</f>
        <v>0</v>
      </c>
      <c r="O214" s="33">
        <f>'Hx'!N424</f>
        <v>0</v>
      </c>
      <c r="P214" s="243">
        <f>K214</f>
        <v>1865.6802251408694</v>
      </c>
    </row>
    <row r="215" spans="1:16" ht="15">
      <c r="A215" s="26">
        <v>3</v>
      </c>
      <c r="B215" s="131" t="str">
        <f>'Hx'!A389</f>
        <v>В.Винокуров     +</v>
      </c>
      <c r="C215" s="26" t="str">
        <f>'Hx'!B389</f>
        <v>RUS </v>
      </c>
      <c r="D215" s="33">
        <f>'Hx'!C389</f>
        <v>1856.344537815126</v>
      </c>
      <c r="E215" s="33">
        <f>'Hx'!D389</f>
        <v>1853.1302521008402</v>
      </c>
      <c r="F215" s="33">
        <f>'Hx'!E389</f>
        <v>1840.2731092436973</v>
      </c>
      <c r="G215" s="33">
        <f>'Hx'!F389</f>
        <v>0</v>
      </c>
      <c r="H215" s="33">
        <f>'Hx'!G389</f>
        <v>1840.2731092436973</v>
      </c>
      <c r="I215" s="33">
        <f>'Hx'!H389</f>
        <v>0</v>
      </c>
      <c r="J215" s="33">
        <f>'Hx'!I389</f>
        <v>1821.2454739454138</v>
      </c>
      <c r="K215" s="33">
        <f>'Hx'!J389</f>
        <v>0</v>
      </c>
      <c r="L215" s="33">
        <f>'Hx'!K389</f>
        <v>0</v>
      </c>
      <c r="M215" s="33">
        <f>'Hx'!L389</f>
        <v>1856.344537815126</v>
      </c>
      <c r="N215" s="33">
        <f>'Hx'!M389</f>
        <v>0</v>
      </c>
      <c r="O215" s="33">
        <f>'Hx'!N389</f>
        <v>0</v>
      </c>
      <c r="P215" s="243">
        <f>M215</f>
        <v>1856.344537815126</v>
      </c>
    </row>
    <row r="216" spans="1:16" ht="15">
      <c r="A216" s="2">
        <v>4</v>
      </c>
      <c r="B216" s="131" t="str">
        <f>'Hx'!A385</f>
        <v>В.Абросимов    +</v>
      </c>
      <c r="C216" s="26" t="str">
        <f>'Hx'!B385</f>
        <v>RUS </v>
      </c>
      <c r="D216" s="33">
        <f>'Hx'!C385</f>
        <v>1801.701680672269</v>
      </c>
      <c r="E216" s="33">
        <f>'Hx'!D385</f>
        <v>1827.5929236739216</v>
      </c>
      <c r="F216" s="33">
        <f>'Hx'!E385</f>
        <v>1829.7592594382093</v>
      </c>
      <c r="G216" s="33">
        <f>'Hx'!F385</f>
        <v>1825.3865051838816</v>
      </c>
      <c r="H216" s="33">
        <f>'Hx'!G385</f>
        <v>1825.2005701498226</v>
      </c>
      <c r="I216" s="33">
        <f>'Hx'!H385</f>
        <v>0</v>
      </c>
      <c r="J216" s="33">
        <f>'Hx'!I385</f>
        <v>1831.1229889666824</v>
      </c>
      <c r="K216" s="33">
        <f>'Hx'!J385</f>
        <v>1830.7990629351943</v>
      </c>
      <c r="L216" s="33">
        <f>'Hx'!K385</f>
        <v>1830.7990629351943</v>
      </c>
      <c r="M216" s="33">
        <f>'Hx'!L385</f>
        <v>0</v>
      </c>
      <c r="N216" s="33">
        <f>'Hx'!M385</f>
        <v>0</v>
      </c>
      <c r="O216" s="33">
        <f>'Hx'!N385</f>
        <v>1835.5933676291365</v>
      </c>
      <c r="P216" s="243">
        <f>O216</f>
        <v>1835.5933676291365</v>
      </c>
    </row>
    <row r="217" spans="1:16" ht="15">
      <c r="A217" s="26">
        <v>5</v>
      </c>
      <c r="B217" s="131" t="str">
        <f>'Hx'!A383</f>
        <v>А.Стёпочкин</v>
      </c>
      <c r="C217" s="26" t="str">
        <f>'Hx'!B383</f>
        <v>RUS</v>
      </c>
      <c r="D217" s="33">
        <f>'Hx'!C383</f>
        <v>1849.9159663865546</v>
      </c>
      <c r="E217" s="33">
        <f>'Hx'!D383</f>
        <v>1847.2254843789458</v>
      </c>
      <c r="F217" s="33">
        <f>'Hx'!E383</f>
        <v>1848.0871552886422</v>
      </c>
      <c r="G217" s="33">
        <f>'Hx'!F383</f>
        <v>0</v>
      </c>
      <c r="H217" s="33">
        <f>'Hx'!G383</f>
        <v>0</v>
      </c>
      <c r="I217" s="33">
        <f>'Hx'!H383</f>
        <v>1846.5871552886422</v>
      </c>
      <c r="J217" s="33">
        <f>'Hx'!I383</f>
        <v>1834.142857142857</v>
      </c>
      <c r="K217" s="33">
        <f>'Hx'!J383</f>
        <v>0</v>
      </c>
      <c r="L217" s="33">
        <f>'Hx'!K383</f>
        <v>0</v>
      </c>
      <c r="M217" s="33">
        <f>'Hx'!L383</f>
        <v>0</v>
      </c>
      <c r="N217" s="33">
        <f>'Hx'!M383</f>
        <v>0</v>
      </c>
      <c r="O217" s="33">
        <f>'Hx'!N383</f>
        <v>0</v>
      </c>
      <c r="P217" s="243">
        <f>J217</f>
        <v>1834.142857142857</v>
      </c>
    </row>
    <row r="218" spans="1:16" ht="15">
      <c r="A218" s="2">
        <v>6</v>
      </c>
      <c r="B218" s="131" t="str">
        <f>'Hx'!A388</f>
        <v>Z.Mihajloski </v>
      </c>
      <c r="C218" s="26" t="str">
        <f>'Hx'!B388</f>
        <v>MKD</v>
      </c>
      <c r="D218" s="33">
        <f>'Hx'!C388</f>
        <v>0</v>
      </c>
      <c r="E218" s="33">
        <f>'Hx'!D388</f>
        <v>1824.3786379596359</v>
      </c>
      <c r="F218" s="33">
        <f>'Hx'!E388</f>
        <v>0</v>
      </c>
      <c r="G218" s="33">
        <f>'Hx'!F388</f>
        <v>0</v>
      </c>
      <c r="H218" s="33">
        <f>'Hx'!G388</f>
        <v>0</v>
      </c>
      <c r="I218" s="33">
        <f>'Hx'!H388</f>
        <v>0</v>
      </c>
      <c r="J218" s="33">
        <f>'Hx'!I388</f>
        <v>0</v>
      </c>
      <c r="K218" s="33">
        <f>'Hx'!J388</f>
        <v>0</v>
      </c>
      <c r="L218" s="33">
        <f>'Hx'!K388</f>
        <v>0</v>
      </c>
      <c r="M218" s="33">
        <f>'Hx'!L388</f>
        <v>0</v>
      </c>
      <c r="N218" s="33">
        <f>'Hx'!M388</f>
        <v>0</v>
      </c>
      <c r="O218" s="33">
        <f>'Hx'!N388</f>
        <v>1827.4156211303625</v>
      </c>
      <c r="P218" s="243">
        <f>O218</f>
        <v>1827.4156211303625</v>
      </c>
    </row>
    <row r="219" spans="1:16" ht="15">
      <c r="A219" s="26">
        <v>7</v>
      </c>
      <c r="B219" s="131" t="str">
        <f>'Hx'!A387</f>
        <v>С.Билык </v>
      </c>
      <c r="C219" s="26" t="str">
        <f>'Hx'!B387</f>
        <v>RUS </v>
      </c>
      <c r="D219" s="33">
        <f>'Hx'!C387</f>
        <v>0</v>
      </c>
      <c r="E219" s="33">
        <f>'Hx'!D387</f>
        <v>1827.5929236739216</v>
      </c>
      <c r="F219" s="33">
        <f>'Hx'!E387</f>
        <v>1829.7592594382093</v>
      </c>
      <c r="G219" s="33">
        <f>'Hx'!F387</f>
        <v>1825.3865051838816</v>
      </c>
      <c r="H219" s="33">
        <f>'Hx'!G387</f>
        <v>0</v>
      </c>
      <c r="I219" s="33">
        <f>'Hx'!H387</f>
        <v>0</v>
      </c>
      <c r="J219" s="33">
        <f>'Hx'!I387</f>
        <v>0</v>
      </c>
      <c r="K219" s="33">
        <f>'Hx'!J387</f>
        <v>0</v>
      </c>
      <c r="L219" s="33">
        <f>'Hx'!K387</f>
        <v>0</v>
      </c>
      <c r="M219" s="33">
        <f>'Hx'!L387</f>
        <v>0</v>
      </c>
      <c r="N219" s="33">
        <f>'Hx'!M387</f>
        <v>0</v>
      </c>
      <c r="O219" s="33">
        <f>'Hx'!N387</f>
        <v>0</v>
      </c>
      <c r="P219" s="243">
        <f>G219</f>
        <v>1825.3865051838816</v>
      </c>
    </row>
    <row r="220" spans="1:16" ht="15">
      <c r="A220" s="2">
        <v>8</v>
      </c>
      <c r="B220" s="131" t="str">
        <f>'Hx'!A390</f>
        <v>R.Aliovsadzade</v>
      </c>
      <c r="C220" s="26" t="str">
        <f>'Hx'!B390</f>
        <v>USA </v>
      </c>
      <c r="D220" s="33">
        <f>'Hx'!C390</f>
        <v>1824.2016806722688</v>
      </c>
      <c r="E220" s="33">
        <f>'Hx'!D390</f>
        <v>1809.193603993647</v>
      </c>
      <c r="F220" s="33">
        <f>'Hx'!E390</f>
        <v>1818.460686305214</v>
      </c>
      <c r="G220" s="33">
        <f>'Hx'!F390</f>
        <v>0</v>
      </c>
      <c r="H220" s="33">
        <f>'Hx'!G390</f>
        <v>0</v>
      </c>
      <c r="I220" s="33">
        <f>'Hx'!H390</f>
        <v>1818.705184180787</v>
      </c>
      <c r="J220" s="33">
        <f>'Hx'!I390</f>
        <v>0</v>
      </c>
      <c r="K220" s="33">
        <f>'Hx'!J390</f>
        <v>0</v>
      </c>
      <c r="L220" s="33">
        <f>'Hx'!K390</f>
        <v>0</v>
      </c>
      <c r="M220" s="33">
        <f>'Hx'!L390</f>
        <v>0</v>
      </c>
      <c r="N220" s="33">
        <f>'Hx'!M390</f>
        <v>0</v>
      </c>
      <c r="O220" s="33">
        <f>'Hx'!N390</f>
        <v>0</v>
      </c>
      <c r="P220" s="243">
        <f>I220</f>
        <v>1818.705184180787</v>
      </c>
    </row>
    <row r="221" spans="1:16" ht="15">
      <c r="A221" s="26">
        <v>9</v>
      </c>
      <c r="B221" s="131" t="str">
        <f>'Hx'!A391</f>
        <v>В.Чепижный</v>
      </c>
      <c r="C221" s="26" t="str">
        <f>'Hx'!B391</f>
        <v>RUS </v>
      </c>
      <c r="D221" s="33">
        <f>'Hx'!C391</f>
        <v>0</v>
      </c>
      <c r="E221" s="33">
        <f>'Hx'!D391</f>
        <v>0</v>
      </c>
      <c r="F221" s="33">
        <f>'Hx'!E391</f>
        <v>1812.8151184862375</v>
      </c>
      <c r="G221" s="33">
        <f>'Hx'!F391</f>
        <v>1814.4539261279451</v>
      </c>
      <c r="H221" s="33">
        <f>'Hx'!G391</f>
        <v>1817.612740514262</v>
      </c>
      <c r="I221" s="33">
        <f>'Hx'!H391</f>
        <v>0</v>
      </c>
      <c r="J221" s="33">
        <f>'Hx'!I391</f>
        <v>0</v>
      </c>
      <c r="K221" s="33">
        <f>'Hx'!J391</f>
        <v>0</v>
      </c>
      <c r="L221" s="33">
        <f>'Hx'!K391</f>
        <v>0</v>
      </c>
      <c r="M221" s="33">
        <f>'Hx'!L391</f>
        <v>0</v>
      </c>
      <c r="N221" s="33">
        <f>'Hx'!M391</f>
        <v>0</v>
      </c>
      <c r="O221" s="33">
        <f>'Hx'!N391</f>
        <v>0</v>
      </c>
      <c r="P221" s="243">
        <f>H221</f>
        <v>1817.612740514262</v>
      </c>
    </row>
    <row r="222" spans="1:16" ht="15">
      <c r="A222" s="2">
        <v>10</v>
      </c>
      <c r="B222" s="131" t="str">
        <f>'Hx'!A444</f>
        <v>А. Костюков</v>
      </c>
      <c r="C222" s="26" t="str">
        <f>'Hx'!B444</f>
        <v>RUS</v>
      </c>
      <c r="D222" s="232">
        <f>'Hx'!C444</f>
        <v>0</v>
      </c>
      <c r="E222" s="232">
        <f>'Hx'!D444</f>
        <v>0</v>
      </c>
      <c r="F222" s="232">
        <f>'Hx'!E444</f>
        <v>0</v>
      </c>
      <c r="G222" s="232">
        <f>'Hx'!F444</f>
        <v>0</v>
      </c>
      <c r="H222" s="232">
        <f>'Hx'!G444</f>
        <v>0</v>
      </c>
      <c r="I222" s="232">
        <f>'Hx'!H444</f>
        <v>0</v>
      </c>
      <c r="J222" s="232">
        <f>'Hx'!I444</f>
        <v>0</v>
      </c>
      <c r="K222" s="232">
        <f>'Hx'!J444</f>
        <v>0</v>
      </c>
      <c r="L222" s="232">
        <f>'Hx'!K444</f>
        <v>0</v>
      </c>
      <c r="M222" s="232">
        <f>'Hx'!L444</f>
        <v>0</v>
      </c>
      <c r="N222" s="232">
        <f>'Hx'!M444</f>
        <v>0</v>
      </c>
      <c r="O222" s="33">
        <f>'Hx'!N444</f>
        <v>1814.268438728198</v>
      </c>
      <c r="P222" s="243">
        <f>O222</f>
        <v>1814.268438728198</v>
      </c>
    </row>
    <row r="223" spans="1:16" ht="15">
      <c r="A223" s="26">
        <v>11</v>
      </c>
      <c r="B223" s="131" t="str">
        <f>'Hx'!A425</f>
        <v>Д.Туревский</v>
      </c>
      <c r="C223" s="26" t="str">
        <f>'Hx'!B425</f>
        <v>RUS</v>
      </c>
      <c r="D223" s="33">
        <f>'Hx'!C425</f>
        <v>0</v>
      </c>
      <c r="E223" s="33">
        <f>'Hx'!D425</f>
        <v>0</v>
      </c>
      <c r="F223" s="33">
        <f>'Hx'!E425</f>
        <v>0</v>
      </c>
      <c r="G223" s="33">
        <f>'Hx'!F425</f>
        <v>0</v>
      </c>
      <c r="H223" s="33">
        <f>'Hx'!G425</f>
        <v>0</v>
      </c>
      <c r="I223" s="33">
        <f>'Hx'!H425</f>
        <v>0</v>
      </c>
      <c r="J223" s="33">
        <f>'Hx'!I425</f>
        <v>0</v>
      </c>
      <c r="K223" s="33">
        <f>'Hx'!J425</f>
        <v>1814.2516537122979</v>
      </c>
      <c r="L223" s="33">
        <f>'Hx'!K425</f>
        <v>0</v>
      </c>
      <c r="M223" s="33">
        <f>'Hx'!L425</f>
        <v>0</v>
      </c>
      <c r="N223" s="33">
        <f>'Hx'!M425</f>
        <v>0</v>
      </c>
      <c r="O223" s="33">
        <f>'Hx'!N425</f>
        <v>0</v>
      </c>
      <c r="P223" s="243">
        <f>K223</f>
        <v>1814.2516537122979</v>
      </c>
    </row>
    <row r="224" spans="1:16" ht="15">
      <c r="A224" s="2">
        <v>12</v>
      </c>
      <c r="B224" s="131" t="str">
        <f>'Hx'!A394</f>
        <v>J.Karpos</v>
      </c>
      <c r="C224" s="26" t="str">
        <f>'Hx'!B394</f>
        <v>ARG</v>
      </c>
      <c r="D224" s="33">
        <f>'Hx'!C394</f>
        <v>0</v>
      </c>
      <c r="E224" s="33">
        <f>'Hx'!D394</f>
        <v>0</v>
      </c>
      <c r="F224" s="33">
        <f>'Hx'!E394</f>
        <v>1812.8151184862375</v>
      </c>
      <c r="G224" s="33">
        <f>'Hx'!F394</f>
        <v>0</v>
      </c>
      <c r="H224" s="33">
        <f>'Hx'!G394</f>
        <v>0</v>
      </c>
      <c r="I224" s="33">
        <f>'Hx'!H394</f>
        <v>0</v>
      </c>
      <c r="J224" s="33">
        <f>'Hx'!I394</f>
        <v>0</v>
      </c>
      <c r="K224" s="33">
        <f>'Hx'!J394</f>
        <v>0</v>
      </c>
      <c r="L224" s="33">
        <f>'Hx'!K394</f>
        <v>0</v>
      </c>
      <c r="M224" s="33">
        <f>'Hx'!L394</f>
        <v>0</v>
      </c>
      <c r="N224" s="33">
        <f>'Hx'!M394</f>
        <v>0</v>
      </c>
      <c r="O224" s="33">
        <f>'Hx'!N394</f>
        <v>0</v>
      </c>
      <c r="P224" s="243">
        <f>F224</f>
        <v>1812.8151184862375</v>
      </c>
    </row>
    <row r="225" spans="1:16" ht="15">
      <c r="A225" s="26">
        <v>13</v>
      </c>
      <c r="B225" s="131" t="str">
        <f>'Hx'!A405</f>
        <v>В.Мединцев</v>
      </c>
      <c r="C225" s="26" t="str">
        <f>'Hx'!B405</f>
        <v>RUS </v>
      </c>
      <c r="D225" s="33">
        <f>'Hx'!C405</f>
        <v>0</v>
      </c>
      <c r="E225" s="33">
        <f>'Hx'!D405</f>
        <v>0</v>
      </c>
      <c r="F225" s="33">
        <f>'Hx'!E405</f>
        <v>0</v>
      </c>
      <c r="G225" s="33">
        <f>'Hx'!F405</f>
        <v>0</v>
      </c>
      <c r="H225" s="33">
        <f>'Hx'!G405</f>
        <v>0</v>
      </c>
      <c r="I225" s="33">
        <f>'Hx'!H405</f>
        <v>1802.1462275384547</v>
      </c>
      <c r="J225" s="33">
        <f>'Hx'!I405</f>
        <v>0</v>
      </c>
      <c r="K225" s="33">
        <f>'Hx'!J405</f>
        <v>0</v>
      </c>
      <c r="L225" s="33">
        <f>'Hx'!K405</f>
        <v>1813.7789184882358</v>
      </c>
      <c r="M225" s="33">
        <f>'Hx'!L405</f>
        <v>1811.8140234832622</v>
      </c>
      <c r="N225" s="33">
        <f>'Hx'!M405</f>
        <v>0</v>
      </c>
      <c r="O225" s="33">
        <f>'Hx'!N405</f>
        <v>0</v>
      </c>
      <c r="P225" s="243">
        <f>M225</f>
        <v>1811.8140234832622</v>
      </c>
    </row>
    <row r="226" spans="1:16" ht="15">
      <c r="A226" s="2">
        <v>14</v>
      </c>
      <c r="B226" s="131" t="str">
        <f>'Hx'!A442</f>
        <v>Н.Колесник </v>
      </c>
      <c r="C226" s="26" t="str">
        <f>'Hx'!B442</f>
        <v>UKR</v>
      </c>
      <c r="D226" s="33">
        <f>'Hx'!C442</f>
        <v>0</v>
      </c>
      <c r="E226" s="33">
        <f>'Hx'!D442</f>
        <v>0</v>
      </c>
      <c r="F226" s="33">
        <f>'Hx'!E442</f>
        <v>0</v>
      </c>
      <c r="G226" s="33">
        <f>'Hx'!F442</f>
        <v>0</v>
      </c>
      <c r="H226" s="33">
        <f>'Hx'!G442</f>
        <v>0</v>
      </c>
      <c r="I226" s="33">
        <f>'Hx'!H442</f>
        <v>0</v>
      </c>
      <c r="J226" s="33">
        <f>'Hx'!I442</f>
        <v>0</v>
      </c>
      <c r="K226" s="33">
        <f>'Hx'!J442</f>
        <v>0</v>
      </c>
      <c r="L226" s="33">
        <f>'Hx'!K442</f>
        <v>0</v>
      </c>
      <c r="M226" s="33">
        <f>'Hx'!L442</f>
        <v>0</v>
      </c>
      <c r="N226" s="33">
        <f>'Hx'!M442</f>
        <v>1809.6579030117018</v>
      </c>
      <c r="O226" s="33">
        <f>'Hx'!N442</f>
        <v>0</v>
      </c>
      <c r="P226" s="243">
        <f>N226</f>
        <v>1809.6579030117018</v>
      </c>
    </row>
    <row r="227" spans="1:16" ht="15">
      <c r="A227" s="26">
        <v>15</v>
      </c>
      <c r="B227" s="131" t="str">
        <f>'Hx'!A395</f>
        <v>Б.Шорохов </v>
      </c>
      <c r="C227" s="26" t="str">
        <f>'Hx'!B395</f>
        <v>RUS </v>
      </c>
      <c r="D227" s="33">
        <f>'Hx'!C395</f>
        <v>0</v>
      </c>
      <c r="E227" s="33">
        <f>'Hx'!D395</f>
        <v>0</v>
      </c>
      <c r="F227" s="33">
        <f>'Hx'!E395</f>
        <v>0</v>
      </c>
      <c r="G227" s="33">
        <f>'Hx'!F395</f>
        <v>0</v>
      </c>
      <c r="H227" s="33">
        <f>'Hx'!G395</f>
        <v>0</v>
      </c>
      <c r="I227" s="33">
        <f>'Hx'!H395</f>
        <v>0</v>
      </c>
      <c r="J227" s="33">
        <f>'Hx'!I395</f>
        <v>1809.014085430702</v>
      </c>
      <c r="K227" s="33">
        <f>'Hx'!J395</f>
        <v>0</v>
      </c>
      <c r="L227" s="33">
        <f>'Hx'!K395</f>
        <v>0</v>
      </c>
      <c r="M227" s="33">
        <f>'Hx'!L395</f>
        <v>0</v>
      </c>
      <c r="N227" s="33">
        <f>'Hx'!M395</f>
        <v>0</v>
      </c>
      <c r="O227" s="33">
        <f>'Hx'!N395</f>
        <v>0</v>
      </c>
      <c r="P227" s="243">
        <f>J227</f>
        <v>1809.014085430702</v>
      </c>
    </row>
    <row r="228" spans="1:16" ht="15">
      <c r="A228" s="2">
        <v>16</v>
      </c>
      <c r="B228" s="131" t="str">
        <f>'Hx'!A396</f>
        <v>M.Rimkus</v>
      </c>
      <c r="C228" s="26" t="str">
        <f>'Hx'!B396</f>
        <v>LTU</v>
      </c>
      <c r="D228" s="33">
        <f>'Hx'!C396</f>
        <v>0</v>
      </c>
      <c r="E228" s="33">
        <f>'Hx'!D396</f>
        <v>0</v>
      </c>
      <c r="F228" s="33">
        <f>'Hx'!E396</f>
        <v>0</v>
      </c>
      <c r="G228" s="33">
        <f>'Hx'!F396</f>
        <v>0</v>
      </c>
      <c r="H228" s="33">
        <f>'Hx'!G396</f>
        <v>1809.0118015728258</v>
      </c>
      <c r="I228" s="33">
        <f>'Hx'!H396</f>
        <v>0</v>
      </c>
      <c r="J228" s="33">
        <f>'Hx'!I396</f>
        <v>0</v>
      </c>
      <c r="K228" s="33">
        <f>'Hx'!J396</f>
        <v>0</v>
      </c>
      <c r="L228" s="33">
        <f>'Hx'!K396</f>
        <v>0</v>
      </c>
      <c r="M228" s="33">
        <f>'Hx'!L396</f>
        <v>0</v>
      </c>
      <c r="N228" s="33">
        <f>'Hx'!M396</f>
        <v>0</v>
      </c>
      <c r="O228" s="33">
        <f>'Hx'!N396</f>
        <v>0</v>
      </c>
      <c r="P228" s="244">
        <f>H228</f>
        <v>1809.0118015728258</v>
      </c>
    </row>
    <row r="229" spans="1:16" ht="15">
      <c r="A229" s="26">
        <v>17</v>
      </c>
      <c r="B229" s="131" t="str">
        <f>'Hx'!A393</f>
        <v>Э.Зарубин </v>
      </c>
      <c r="C229" s="26" t="str">
        <f>'Hx'!B393</f>
        <v>RUS </v>
      </c>
      <c r="D229" s="33">
        <f>'Hx'!C393</f>
        <v>1798.4873949579833</v>
      </c>
      <c r="E229" s="33">
        <f>'Hx'!D393</f>
        <v>1801.4214525825103</v>
      </c>
      <c r="F229" s="33">
        <f>'Hx'!E393</f>
        <v>0</v>
      </c>
      <c r="G229" s="33">
        <f>'Hx'!F393</f>
        <v>0</v>
      </c>
      <c r="H229" s="33">
        <f>'Hx'!G393</f>
        <v>0</v>
      </c>
      <c r="I229" s="33">
        <f>'Hx'!H393</f>
        <v>1800.3057506707614</v>
      </c>
      <c r="J229" s="33">
        <f>'Hx'!I393</f>
        <v>1815.4426568592735</v>
      </c>
      <c r="K229" s="33">
        <f>'Hx'!J393</f>
        <v>1801.5815910089623</v>
      </c>
      <c r="L229" s="33">
        <f>'Hx'!K393</f>
        <v>0</v>
      </c>
      <c r="M229" s="33">
        <f>'Hx'!L393</f>
        <v>0</v>
      </c>
      <c r="N229" s="33">
        <f>'Hx'!M393</f>
        <v>1791.36927489762</v>
      </c>
      <c r="O229" s="33">
        <f>'Hx'!N393</f>
        <v>1808.8818052321453</v>
      </c>
      <c r="P229" s="243">
        <f>O229</f>
        <v>1808.8818052321453</v>
      </c>
    </row>
    <row r="230" spans="1:16" ht="15">
      <c r="A230" s="2">
        <v>18</v>
      </c>
      <c r="B230" s="131" t="str">
        <f>'Hx'!A402</f>
        <v>И.Антипин</v>
      </c>
      <c r="C230" s="26" t="str">
        <f>'Hx'!B402</f>
        <v>RUS </v>
      </c>
      <c r="D230" s="33">
        <f>'Hx'!C402</f>
        <v>1827.4159663865546</v>
      </c>
      <c r="E230" s="33">
        <f>'Hx'!D402</f>
        <v>1835.8794086343248</v>
      </c>
      <c r="F230" s="33">
        <f>'Hx'!E402</f>
        <v>1825.539646761993</v>
      </c>
      <c r="G230" s="33">
        <f>'Hx'!F402</f>
        <v>1809.8068136121756</v>
      </c>
      <c r="H230" s="33">
        <f>'Hx'!G402</f>
        <v>1796.154658715683</v>
      </c>
      <c r="I230" s="33">
        <f>'Hx'!H402</f>
        <v>1800.5094629177836</v>
      </c>
      <c r="J230" s="33">
        <f>'Hx'!I402</f>
        <v>1803.2127272864268</v>
      </c>
      <c r="K230" s="33">
        <f>'Hx'!J402</f>
        <v>1815.6279896983842</v>
      </c>
      <c r="L230" s="33">
        <f>'Hx'!K402</f>
        <v>1814.0226607993677</v>
      </c>
      <c r="M230" s="33">
        <f>'Hx'!L402</f>
        <v>1818.396141676682</v>
      </c>
      <c r="N230" s="33">
        <f>'Hx'!M402</f>
        <v>1814.8268548197134</v>
      </c>
      <c r="O230" s="33">
        <f>'Hx'!N402</f>
        <v>1808.3574911058167</v>
      </c>
      <c r="P230" s="243">
        <f>O230</f>
        <v>1808.3574911058167</v>
      </c>
    </row>
    <row r="231" spans="1:16" ht="15">
      <c r="A231" s="26">
        <v>19</v>
      </c>
      <c r="B231" s="131" t="str">
        <f>'Hx'!A392</f>
        <v>В.Иванов </v>
      </c>
      <c r="C231" s="26" t="str">
        <f>'Hx'!B392</f>
        <v>RUS </v>
      </c>
      <c r="D231" s="33">
        <f>'Hx'!C392</f>
        <v>1833.844537815126</v>
      </c>
      <c r="E231" s="33">
        <f>'Hx'!D392</f>
        <v>1831.3938750585376</v>
      </c>
      <c r="F231" s="33">
        <f>'Hx'!E392</f>
        <v>1832.0933309115194</v>
      </c>
      <c r="G231" s="33">
        <f>'Hx'!F392</f>
        <v>0</v>
      </c>
      <c r="H231" s="33">
        <f>'Hx'!G392</f>
        <v>0</v>
      </c>
      <c r="I231" s="33">
        <f>'Hx'!H392</f>
        <v>0</v>
      </c>
      <c r="J231" s="33">
        <f>'Hx'!I392</f>
        <v>1816.2277676710428</v>
      </c>
      <c r="K231" s="33">
        <f>'Hx'!J392</f>
        <v>1782.6322190788126</v>
      </c>
      <c r="L231" s="33">
        <f>'Hx'!K392</f>
        <v>1787.6322145619908</v>
      </c>
      <c r="M231" s="33">
        <f>'Hx'!L392</f>
        <v>1788.9141968972351</v>
      </c>
      <c r="N231" s="33">
        <f>'Hx'!M392</f>
        <v>1783.3833395781542</v>
      </c>
      <c r="O231" s="33">
        <f>'Hx'!N392</f>
        <v>1806.8717506109188</v>
      </c>
      <c r="P231" s="243">
        <f>O231</f>
        <v>1806.8717506109188</v>
      </c>
    </row>
    <row r="232" spans="1:16" ht="15">
      <c r="A232" s="2">
        <v>20</v>
      </c>
      <c r="B232" s="131" t="str">
        <f>'Hx'!A399</f>
        <v>V.Aberman      +</v>
      </c>
      <c r="C232" s="26" t="str">
        <f>'Hx'!B399</f>
        <v>USA </v>
      </c>
      <c r="D232" s="33">
        <f>'Hx'!C399</f>
        <v>0</v>
      </c>
      <c r="E232" s="33">
        <f>'Hx'!D399</f>
        <v>0</v>
      </c>
      <c r="F232" s="33">
        <f>'Hx'!E399</f>
        <v>0</v>
      </c>
      <c r="G232" s="33">
        <f>'Hx'!F399</f>
        <v>1806.1854458102293</v>
      </c>
      <c r="H232" s="33">
        <f>'Hx'!G399</f>
        <v>0</v>
      </c>
      <c r="I232" s="33">
        <f>'Hx'!H399</f>
        <v>0</v>
      </c>
      <c r="J232" s="33">
        <f>'Hx'!I399</f>
        <v>0</v>
      </c>
      <c r="K232" s="33">
        <f>'Hx'!J399</f>
        <v>0</v>
      </c>
      <c r="L232" s="33">
        <f>'Hx'!K399</f>
        <v>0</v>
      </c>
      <c r="M232" s="33">
        <f>'Hx'!L399</f>
        <v>0</v>
      </c>
      <c r="N232" s="33">
        <f>'Hx'!M399</f>
        <v>0</v>
      </c>
      <c r="O232" s="33">
        <f>'Hx'!N399</f>
        <v>0</v>
      </c>
      <c r="P232" s="243">
        <f>G232</f>
        <v>1806.1854458102293</v>
      </c>
    </row>
    <row r="233" spans="1:16" ht="15">
      <c r="A233" s="26">
        <v>21</v>
      </c>
      <c r="B233" s="131" t="str">
        <f>'Hx'!A440</f>
        <v>В.Евсеев</v>
      </c>
      <c r="C233" s="26" t="str">
        <f>'Hx'!B440</f>
        <v>UKR</v>
      </c>
      <c r="D233" s="33">
        <f>'Hx'!C440</f>
        <v>0</v>
      </c>
      <c r="E233" s="33">
        <f>'Hx'!D440</f>
        <v>0</v>
      </c>
      <c r="F233" s="33">
        <f>'Hx'!E440</f>
        <v>0</v>
      </c>
      <c r="G233" s="33">
        <f>'Hx'!F440</f>
        <v>0</v>
      </c>
      <c r="H233" s="33">
        <f>'Hx'!G440</f>
        <v>0</v>
      </c>
      <c r="I233" s="33">
        <f>'Hx'!H440</f>
        <v>0</v>
      </c>
      <c r="J233" s="33">
        <f>'Hx'!I440</f>
        <v>0</v>
      </c>
      <c r="K233" s="33">
        <f>'Hx'!J440</f>
        <v>0</v>
      </c>
      <c r="L233" s="33">
        <f>'Hx'!K440</f>
        <v>1804.5679953069546</v>
      </c>
      <c r="M233" s="33">
        <f>'Hx'!L440</f>
        <v>0</v>
      </c>
      <c r="N233" s="33">
        <f>'Hx'!M440</f>
        <v>1806.1091437006985</v>
      </c>
      <c r="O233" s="33">
        <f>'Hx'!N440</f>
        <v>0</v>
      </c>
      <c r="P233" s="243">
        <f>N233</f>
        <v>1806.1091437006985</v>
      </c>
    </row>
    <row r="234" spans="1:16" ht="15">
      <c r="A234" s="2">
        <v>22</v>
      </c>
      <c r="B234" s="131" t="str">
        <f>'Hx'!A397</f>
        <v>М. Гершинский </v>
      </c>
      <c r="C234" s="26" t="str">
        <f>'Hx'!B397</f>
        <v>UKR </v>
      </c>
      <c r="D234" s="33">
        <f>'Hx'!C397</f>
        <v>0</v>
      </c>
      <c r="E234" s="33">
        <f>'Hx'!D397</f>
        <v>1808.3072093882072</v>
      </c>
      <c r="F234" s="33">
        <f>'Hx'!E397</f>
        <v>0</v>
      </c>
      <c r="G234" s="33">
        <f>'Hx'!F397</f>
        <v>0</v>
      </c>
      <c r="H234" s="33">
        <f>'Hx'!G397</f>
        <v>0</v>
      </c>
      <c r="I234" s="33">
        <f>'Hx'!H397</f>
        <v>0</v>
      </c>
      <c r="J234" s="33">
        <f>'Hx'!I397</f>
        <v>0</v>
      </c>
      <c r="K234" s="33">
        <f>'Hx'!J397</f>
        <v>1779.2390429942388</v>
      </c>
      <c r="L234" s="33">
        <f>'Hx'!K397</f>
        <v>0</v>
      </c>
      <c r="M234" s="33">
        <f>'Hx'!L397</f>
        <v>0</v>
      </c>
      <c r="N234" s="33">
        <f>'Hx'!M397</f>
        <v>0</v>
      </c>
      <c r="O234" s="33">
        <f>'Hx'!N397</f>
        <v>1805.828633910496</v>
      </c>
      <c r="P234" s="243">
        <f>O234</f>
        <v>1805.828633910496</v>
      </c>
    </row>
    <row r="235" spans="1:16" ht="15">
      <c r="A235" s="26">
        <v>23</v>
      </c>
      <c r="B235" s="131" t="str">
        <f>'Hx'!A412</f>
        <v>В.Матэуш     +</v>
      </c>
      <c r="C235" s="26" t="str">
        <f>'Hx'!B412</f>
        <v>RUS </v>
      </c>
      <c r="D235" s="33">
        <f>'Hx'!C412</f>
        <v>0</v>
      </c>
      <c r="E235" s="33">
        <f>'Hx'!D412</f>
        <v>0</v>
      </c>
      <c r="F235" s="33">
        <f>'Hx'!E412</f>
        <v>0</v>
      </c>
      <c r="G235" s="33">
        <f>'Hx'!F412</f>
        <v>1793.3283029530864</v>
      </c>
      <c r="H235" s="33">
        <f>'Hx'!G412</f>
        <v>0</v>
      </c>
      <c r="I235" s="33">
        <f>'Hx'!H412</f>
        <v>0</v>
      </c>
      <c r="J235" s="33">
        <f>'Hx'!I412</f>
        <v>0</v>
      </c>
      <c r="K235" s="33">
        <f>'Hx'!J412</f>
        <v>0</v>
      </c>
      <c r="L235" s="33">
        <f>'Hx'!K412</f>
        <v>0</v>
      </c>
      <c r="M235" s="33">
        <f>'Hx'!L412</f>
        <v>0</v>
      </c>
      <c r="N235" s="33">
        <f>'Hx'!M412</f>
        <v>1805.4518492158072</v>
      </c>
      <c r="O235" s="33">
        <f>'Hx'!N412</f>
        <v>0</v>
      </c>
      <c r="P235" s="243">
        <f>N235</f>
        <v>1805.4518492158072</v>
      </c>
    </row>
    <row r="236" spans="1:16" ht="15">
      <c r="A236" s="2">
        <v>24</v>
      </c>
      <c r="B236" s="131" t="str">
        <f>'Hx'!A400</f>
        <v>B. Miloseski </v>
      </c>
      <c r="C236" s="26" t="str">
        <f>'Hx'!B400</f>
        <v>MKD</v>
      </c>
      <c r="D236" s="33">
        <f>'Hx'!C400</f>
        <v>0</v>
      </c>
      <c r="E236" s="33">
        <f>'Hx'!D400</f>
        <v>1805.0929236739216</v>
      </c>
      <c r="F236" s="33">
        <f>'Hx'!E400</f>
        <v>0</v>
      </c>
      <c r="G236" s="33">
        <f>'Hx'!F400</f>
        <v>0</v>
      </c>
      <c r="H236" s="33">
        <f>'Hx'!G400</f>
        <v>0</v>
      </c>
      <c r="I236" s="33">
        <f>'Hx'!H400</f>
        <v>0</v>
      </c>
      <c r="J236" s="33">
        <f>'Hx'!I400</f>
        <v>0</v>
      </c>
      <c r="K236" s="33">
        <f>'Hx'!J400</f>
        <v>0</v>
      </c>
      <c r="L236" s="33">
        <f>'Hx'!K400</f>
        <v>0</v>
      </c>
      <c r="M236" s="33">
        <f>'Hx'!L400</f>
        <v>0</v>
      </c>
      <c r="N236" s="33">
        <f>'Hx'!M400</f>
        <v>0</v>
      </c>
      <c r="O236" s="33">
        <f>'Hx'!N400</f>
        <v>0</v>
      </c>
      <c r="P236" s="243">
        <f>E236</f>
        <v>1805.0929236739216</v>
      </c>
    </row>
    <row r="237" spans="1:16" ht="15">
      <c r="A237" s="26">
        <v>25</v>
      </c>
      <c r="B237" s="131" t="str">
        <f>'Hx'!A401</f>
        <v>S.Milevski</v>
      </c>
      <c r="C237" s="26" t="str">
        <f>'Hx'!B401</f>
        <v>POL</v>
      </c>
      <c r="D237" s="33">
        <f>'Hx'!C401</f>
        <v>1804.9159663865546</v>
      </c>
      <c r="E237" s="33">
        <f>'Hx'!D401</f>
        <v>0</v>
      </c>
      <c r="F237" s="33">
        <f>'Hx'!E401</f>
        <v>0</v>
      </c>
      <c r="G237" s="33">
        <f>'Hx'!F401</f>
        <v>0</v>
      </c>
      <c r="H237" s="33">
        <f>'Hx'!G401</f>
        <v>0</v>
      </c>
      <c r="I237" s="33">
        <f>'Hx'!H401</f>
        <v>0</v>
      </c>
      <c r="J237" s="33">
        <f>'Hx'!I401</f>
        <v>0</v>
      </c>
      <c r="K237" s="33">
        <f>'Hx'!J401</f>
        <v>0</v>
      </c>
      <c r="L237" s="33">
        <f>'Hx'!K401</f>
        <v>0</v>
      </c>
      <c r="M237" s="33">
        <f>'Hx'!L401</f>
        <v>0</v>
      </c>
      <c r="N237" s="33">
        <f>'Hx'!M401</f>
        <v>0</v>
      </c>
      <c r="O237" s="33">
        <f>'Hx'!N401</f>
        <v>0</v>
      </c>
      <c r="P237" s="243">
        <f>D237</f>
        <v>1804.9159663865546</v>
      </c>
    </row>
    <row r="238" spans="1:16" ht="15">
      <c r="A238" s="2">
        <v>26</v>
      </c>
      <c r="B238" s="131" t="str">
        <f>'Hx'!A426</f>
        <v>Z.Labai</v>
      </c>
      <c r="C238" s="26" t="str">
        <f>'Hx'!B426</f>
        <v>SVK</v>
      </c>
      <c r="D238" s="33">
        <f>'Hx'!C426</f>
        <v>0</v>
      </c>
      <c r="E238" s="33">
        <f>'Hx'!D426</f>
        <v>0</v>
      </c>
      <c r="F238" s="33">
        <f>'Hx'!E426</f>
        <v>0</v>
      </c>
      <c r="G238" s="33">
        <f>'Hx'!F426</f>
        <v>0</v>
      </c>
      <c r="H238" s="33">
        <f>'Hx'!G426</f>
        <v>0</v>
      </c>
      <c r="I238" s="33">
        <f>'Hx'!H426</f>
        <v>0</v>
      </c>
      <c r="J238" s="33">
        <f>'Hx'!I426</f>
        <v>0</v>
      </c>
      <c r="K238" s="33">
        <f>'Hx'!J426</f>
        <v>1804.6087965694408</v>
      </c>
      <c r="L238" s="33">
        <f>'Hx'!K426</f>
        <v>0</v>
      </c>
      <c r="M238" s="33">
        <f>'Hx'!L426</f>
        <v>0</v>
      </c>
      <c r="N238" s="33">
        <f>'Hx'!M426</f>
        <v>0</v>
      </c>
      <c r="O238" s="33">
        <f>'Hx'!N426</f>
        <v>0</v>
      </c>
      <c r="P238" s="243">
        <f>K238</f>
        <v>1804.6087965694408</v>
      </c>
    </row>
    <row r="239" spans="1:16" ht="15">
      <c r="A239" s="26">
        <v>27</v>
      </c>
      <c r="B239" s="131" t="str">
        <f>'Hx'!A386</f>
        <v>А.Панкратьев</v>
      </c>
      <c r="C239" s="26" t="str">
        <f>'Hx'!B386</f>
        <v>RUS</v>
      </c>
      <c r="D239" s="33">
        <f>'Hx'!C386</f>
        <v>1785.6302521008404</v>
      </c>
      <c r="E239" s="33">
        <f>'Hx'!D386</f>
        <v>1813.6068054483703</v>
      </c>
      <c r="F239" s="33">
        <f>'Hx'!E386</f>
        <v>0</v>
      </c>
      <c r="G239" s="33">
        <f>'Hx'!F386</f>
        <v>1827.821875660127</v>
      </c>
      <c r="H239" s="33">
        <f>'Hx'!G386</f>
        <v>0</v>
      </c>
      <c r="I239" s="33">
        <f>'Hx'!H386</f>
        <v>0</v>
      </c>
      <c r="J239" s="33">
        <f>'Hx'!I386</f>
        <v>0</v>
      </c>
      <c r="K239" s="33">
        <f>'Hx'!J386</f>
        <v>1794.0277194214455</v>
      </c>
      <c r="L239" s="33">
        <f>'Hx'!K386</f>
        <v>0</v>
      </c>
      <c r="M239" s="33">
        <f>'Hx'!L386</f>
        <v>0</v>
      </c>
      <c r="N239" s="33">
        <f>'Hx'!M386</f>
        <v>1793.0356411419687</v>
      </c>
      <c r="O239" s="33">
        <f>'Hx'!N386</f>
        <v>1802.8726570816393</v>
      </c>
      <c r="P239" s="243">
        <f>O239</f>
        <v>1802.8726570816393</v>
      </c>
    </row>
    <row r="240" spans="1:16" ht="15">
      <c r="A240" s="2">
        <v>28</v>
      </c>
      <c r="B240" s="131" t="str">
        <f>'Hx'!A403</f>
        <v>А.Угнивенко</v>
      </c>
      <c r="C240" s="26" t="str">
        <f>'Hx'!B403</f>
        <v>UKR </v>
      </c>
      <c r="D240" s="33">
        <f>'Hx'!C403</f>
        <v>0</v>
      </c>
      <c r="E240" s="33">
        <f>'Hx'!D403</f>
        <v>0</v>
      </c>
      <c r="F240" s="33">
        <f>'Hx'!E403</f>
        <v>0</v>
      </c>
      <c r="G240" s="33">
        <f>'Hx'!F403</f>
        <v>0</v>
      </c>
      <c r="H240" s="33">
        <f>'Hx'!G403</f>
        <v>1802.5832301442542</v>
      </c>
      <c r="I240" s="33">
        <f>'Hx'!H403</f>
        <v>0</v>
      </c>
      <c r="J240" s="33">
        <f>'Hx'!I403</f>
        <v>0</v>
      </c>
      <c r="K240" s="33">
        <f>'Hx'!J403</f>
        <v>0</v>
      </c>
      <c r="L240" s="33">
        <f>'Hx'!K403</f>
        <v>0</v>
      </c>
      <c r="M240" s="33">
        <f>'Hx'!L403</f>
        <v>0</v>
      </c>
      <c r="N240" s="33">
        <f>'Hx'!M403</f>
        <v>0</v>
      </c>
      <c r="O240" s="33">
        <f>'Hx'!N403</f>
        <v>0</v>
      </c>
      <c r="P240" s="243">
        <f>H240</f>
        <v>1802.5832301442542</v>
      </c>
    </row>
    <row r="241" spans="1:16" ht="15">
      <c r="A241" s="26">
        <v>29</v>
      </c>
      <c r="B241" s="131" t="str">
        <f>'Hx'!A404</f>
        <v>Р.Залокоцкий</v>
      </c>
      <c r="C241" s="26" t="str">
        <f>'Hx'!B404</f>
        <v>UKR </v>
      </c>
      <c r="D241" s="33">
        <f>'Hx'!C404</f>
        <v>0</v>
      </c>
      <c r="E241" s="33">
        <f>'Hx'!D404</f>
        <v>0</v>
      </c>
      <c r="F241" s="33">
        <f>'Hx'!E404</f>
        <v>1799.9579756290946</v>
      </c>
      <c r="G241" s="33">
        <f>'Hx'!F404</f>
        <v>0</v>
      </c>
      <c r="H241" s="33">
        <f>'Hx'!G404</f>
        <v>1802.5582231637973</v>
      </c>
      <c r="I241" s="33">
        <f>'Hx'!H404</f>
        <v>0</v>
      </c>
      <c r="J241" s="33">
        <f>'Hx'!I404</f>
        <v>0</v>
      </c>
      <c r="K241" s="33">
        <f>'Hx'!J404</f>
        <v>0</v>
      </c>
      <c r="L241" s="33">
        <f>'Hx'!K404</f>
        <v>0</v>
      </c>
      <c r="M241" s="33">
        <f>'Hx'!L404</f>
        <v>0</v>
      </c>
      <c r="N241" s="33">
        <f>'Hx'!M404</f>
        <v>0</v>
      </c>
      <c r="O241" s="33">
        <f>'Hx'!N404</f>
        <v>0</v>
      </c>
      <c r="P241" s="243">
        <f>H241</f>
        <v>1802.5582231637973</v>
      </c>
    </row>
    <row r="242" spans="1:16" ht="15">
      <c r="A242" s="2">
        <v>30</v>
      </c>
      <c r="B242" s="131" t="str">
        <f>'Hx'!A427</f>
        <v>И.Агапов</v>
      </c>
      <c r="C242" s="26" t="str">
        <f>'Hx'!B427</f>
        <v>RUS</v>
      </c>
      <c r="D242" s="33">
        <f>'Hx'!C427</f>
        <v>0</v>
      </c>
      <c r="E242" s="33">
        <f>'Hx'!D427</f>
        <v>0</v>
      </c>
      <c r="F242" s="33">
        <f>'Hx'!E427</f>
        <v>0</v>
      </c>
      <c r="G242" s="33">
        <f>'Hx'!F427</f>
        <v>0</v>
      </c>
      <c r="H242" s="33">
        <f>'Hx'!G427</f>
        <v>0</v>
      </c>
      <c r="I242" s="33">
        <f>'Hx'!H427</f>
        <v>0</v>
      </c>
      <c r="J242" s="33">
        <f>'Hx'!I427</f>
        <v>0</v>
      </c>
      <c r="K242" s="33">
        <f>'Hx'!J427</f>
        <v>1801.394510855155</v>
      </c>
      <c r="L242" s="33">
        <f>'Hx'!K427</f>
        <v>0</v>
      </c>
      <c r="M242" s="33">
        <f>'Hx'!L427</f>
        <v>0</v>
      </c>
      <c r="N242" s="33">
        <f>'Hx'!M427</f>
        <v>0</v>
      </c>
      <c r="O242" s="33">
        <f>'Hx'!N427</f>
        <v>0</v>
      </c>
      <c r="P242" s="243">
        <f>K242</f>
        <v>1801.394510855155</v>
      </c>
    </row>
    <row r="243" spans="1:16" ht="15">
      <c r="A243" s="26">
        <v>31</v>
      </c>
      <c r="B243" s="131" t="str">
        <f>'Hx'!A407</f>
        <v>А.Оганесян </v>
      </c>
      <c r="C243" s="26" t="str">
        <f>'Hx'!B407</f>
        <v>RUS </v>
      </c>
      <c r="D243" s="33">
        <f>'Hx'!C407</f>
        <v>0</v>
      </c>
      <c r="E243" s="33">
        <f>'Hx'!D407</f>
        <v>0</v>
      </c>
      <c r="F243" s="33">
        <f>'Hx'!E407</f>
        <v>0</v>
      </c>
      <c r="G243" s="33">
        <f>'Hx'!F407</f>
        <v>0</v>
      </c>
      <c r="H243" s="33">
        <f>'Hx'!G407</f>
        <v>0</v>
      </c>
      <c r="I243" s="33">
        <f>'Hx'!H407</f>
        <v>1805.1462275384547</v>
      </c>
      <c r="J243" s="33">
        <f>'Hx'!I407</f>
        <v>1799.293008995041</v>
      </c>
      <c r="K243" s="33">
        <f>'Hx'!J407</f>
        <v>1801.0916351127676</v>
      </c>
      <c r="L243" s="33">
        <f>'Hx'!K407</f>
        <v>0</v>
      </c>
      <c r="M243" s="33">
        <f>'Hx'!L407</f>
        <v>0</v>
      </c>
      <c r="N243" s="33">
        <f>'Hx'!M407</f>
        <v>0</v>
      </c>
      <c r="O243" s="33">
        <f>'Hx'!N407</f>
        <v>0</v>
      </c>
      <c r="P243" s="243">
        <f>K243</f>
        <v>1801.0916351127676</v>
      </c>
    </row>
    <row r="244" spans="1:16" ht="15">
      <c r="A244" s="2">
        <v>32</v>
      </c>
      <c r="B244" s="131" t="str">
        <f>'Hx'!A406</f>
        <v>В.Аксенов     +</v>
      </c>
      <c r="C244" s="26" t="str">
        <f>'Hx'!B406</f>
        <v>UKR </v>
      </c>
      <c r="D244" s="33">
        <f>'Hx'!C406</f>
        <v>0</v>
      </c>
      <c r="E244" s="33">
        <f>'Hx'!D406</f>
        <v>0</v>
      </c>
      <c r="F244" s="33">
        <f>'Hx'!E406</f>
        <v>1799.9579756290946</v>
      </c>
      <c r="G244" s="33">
        <f>'Hx'!F406</f>
        <v>0</v>
      </c>
      <c r="H244" s="33">
        <f>'Hx'!G406</f>
        <v>0</v>
      </c>
      <c r="I244" s="33">
        <f>'Hx'!H406</f>
        <v>0</v>
      </c>
      <c r="J244" s="33">
        <f>'Hx'!I406</f>
        <v>0</v>
      </c>
      <c r="K244" s="33">
        <f>'Hx'!J406</f>
        <v>0</v>
      </c>
      <c r="L244" s="33">
        <f>'Hx'!K406</f>
        <v>0</v>
      </c>
      <c r="M244" s="33">
        <f>'Hx'!L406</f>
        <v>0</v>
      </c>
      <c r="N244" s="33">
        <f>'Hx'!M406</f>
        <v>0</v>
      </c>
      <c r="O244" s="33">
        <f>'Hx'!N406</f>
        <v>0</v>
      </c>
      <c r="P244" s="243">
        <f>F244</f>
        <v>1799.9579756290946</v>
      </c>
    </row>
    <row r="245" spans="1:16" ht="15">
      <c r="A245" s="26">
        <v>33</v>
      </c>
      <c r="B245" s="131" t="str">
        <f>'Hx'!A408</f>
        <v>Ю.Фокин    +</v>
      </c>
      <c r="C245" s="26" t="str">
        <f>'Hx'!B408</f>
        <v>RUS </v>
      </c>
      <c r="D245" s="33">
        <f>'Hx'!C408</f>
        <v>0</v>
      </c>
      <c r="E245" s="33">
        <f>'Hx'!D408</f>
        <v>0</v>
      </c>
      <c r="F245" s="33">
        <f>'Hx'!E408</f>
        <v>0</v>
      </c>
      <c r="G245" s="33">
        <f>'Hx'!F408</f>
        <v>0</v>
      </c>
      <c r="H245" s="33">
        <f>'Hx'!G408</f>
        <v>0</v>
      </c>
      <c r="I245" s="33">
        <f>'Hx'!H408</f>
        <v>1799.1462275384547</v>
      </c>
      <c r="J245" s="33">
        <f>'Hx'!I408</f>
        <v>0</v>
      </c>
      <c r="K245" s="33">
        <f>'Hx'!J408</f>
        <v>0</v>
      </c>
      <c r="L245" s="33">
        <f>'Hx'!K408</f>
        <v>0</v>
      </c>
      <c r="M245" s="33">
        <f>'Hx'!L408</f>
        <v>0</v>
      </c>
      <c r="N245" s="33">
        <f>'Hx'!M408</f>
        <v>0</v>
      </c>
      <c r="O245" s="33">
        <f>'Hx'!N408</f>
        <v>0</v>
      </c>
      <c r="P245" s="243">
        <f>I245</f>
        <v>1799.1462275384547</v>
      </c>
    </row>
    <row r="246" spans="1:16" ht="15">
      <c r="A246" s="2">
        <v>34</v>
      </c>
      <c r="B246" s="131" t="str">
        <f>'Hx'!A445</f>
        <v>J. Csak</v>
      </c>
      <c r="C246" s="26" t="str">
        <f>'Hx'!B445</f>
        <v>HUN </v>
      </c>
      <c r="D246" s="232">
        <f>'Hx'!C445</f>
        <v>0</v>
      </c>
      <c r="E246" s="232">
        <f>'Hx'!D445</f>
        <v>0</v>
      </c>
      <c r="F246" s="232">
        <f>'Hx'!E445</f>
        <v>0</v>
      </c>
      <c r="G246" s="232">
        <f>'Hx'!F445</f>
        <v>0</v>
      </c>
      <c r="H246" s="232">
        <f>'Hx'!G445</f>
        <v>0</v>
      </c>
      <c r="I246" s="232">
        <f>'Hx'!H445</f>
        <v>0</v>
      </c>
      <c r="J246" s="232">
        <f>'Hx'!I445</f>
        <v>0</v>
      </c>
      <c r="K246" s="232">
        <f>'Hx'!J445</f>
        <v>0</v>
      </c>
      <c r="L246" s="232">
        <f>'Hx'!K445</f>
        <v>0</v>
      </c>
      <c r="M246" s="232">
        <f>'Hx'!L445</f>
        <v>0</v>
      </c>
      <c r="N246" s="232">
        <f>'Hx'!M445</f>
        <v>0</v>
      </c>
      <c r="O246" s="33">
        <f>'Hx'!N445</f>
        <v>1798.1970101567692</v>
      </c>
      <c r="P246" s="243">
        <f>O246</f>
        <v>1798.1970101567692</v>
      </c>
    </row>
    <row r="247" spans="1:16" ht="15">
      <c r="A247" s="26">
        <v>35</v>
      </c>
      <c r="B247" s="131" t="str">
        <f>'Hx'!A435</f>
        <v>P.Piet</v>
      </c>
      <c r="C247" s="26" t="str">
        <f>'Hx'!B435</f>
        <v>FRA</v>
      </c>
      <c r="D247" s="33">
        <f>'Hx'!C435</f>
        <v>0</v>
      </c>
      <c r="E247" s="33">
        <f>'Hx'!D435</f>
        <v>0</v>
      </c>
      <c r="F247" s="33">
        <f>'Hx'!E435</f>
        <v>0</v>
      </c>
      <c r="G247" s="33">
        <f>'Hx'!F435</f>
        <v>0</v>
      </c>
      <c r="H247" s="33">
        <f>'Hx'!G435</f>
        <v>0</v>
      </c>
      <c r="I247" s="33">
        <f>'Hx'!H435</f>
        <v>0</v>
      </c>
      <c r="J247" s="33">
        <f>'Hx'!I435</f>
        <v>0</v>
      </c>
      <c r="K247" s="33">
        <f>'Hx'!J435</f>
        <v>0</v>
      </c>
      <c r="L247" s="33">
        <f>'Hx'!K435</f>
        <v>1798.139423878383</v>
      </c>
      <c r="M247" s="33">
        <f>'Hx'!L435</f>
        <v>0</v>
      </c>
      <c r="N247" s="33">
        <f>'Hx'!M435</f>
        <v>0</v>
      </c>
      <c r="O247" s="33">
        <f>'Hx'!N435</f>
        <v>0</v>
      </c>
      <c r="P247" s="243">
        <f>L247</f>
        <v>1798.139423878383</v>
      </c>
    </row>
    <row r="248" spans="1:16" ht="15">
      <c r="A248" s="2">
        <v>36</v>
      </c>
      <c r="B248" s="131" t="str">
        <f>'Hx'!A398</f>
        <v>Ю.Землянский    +</v>
      </c>
      <c r="C248" s="26" t="str">
        <f>'Hx'!B398</f>
        <v>RUS </v>
      </c>
      <c r="D248" s="33">
        <f>'Hx'!C398</f>
        <v>0</v>
      </c>
      <c r="E248" s="33">
        <f>'Hx'!D398</f>
        <v>0</v>
      </c>
      <c r="F248" s="33">
        <f>'Hx'!E398</f>
        <v>0</v>
      </c>
      <c r="G248" s="33">
        <f>'Hx'!F398</f>
        <v>0</v>
      </c>
      <c r="H248" s="33">
        <f>'Hx'!G398</f>
        <v>1796.154658715683</v>
      </c>
      <c r="I248" s="33">
        <f>'Hx'!H398</f>
        <v>0</v>
      </c>
      <c r="J248" s="33">
        <f>'Hx'!I398</f>
        <v>1806.602236294525</v>
      </c>
      <c r="K248" s="33">
        <f>'Hx'!J398</f>
        <v>1797.7943448873243</v>
      </c>
      <c r="L248" s="33">
        <f>'Hx'!K398</f>
        <v>0</v>
      </c>
      <c r="M248" s="33">
        <f>'Hx'!L398</f>
        <v>0</v>
      </c>
      <c r="N248" s="33">
        <f>'Hx'!M398</f>
        <v>0</v>
      </c>
      <c r="O248" s="33">
        <f>'Hx'!N398</f>
        <v>0</v>
      </c>
      <c r="P248" s="243">
        <f>K248</f>
        <v>1797.7943448873243</v>
      </c>
    </row>
    <row r="249" spans="1:16" ht="15">
      <c r="A249" s="26">
        <v>37</v>
      </c>
      <c r="B249" s="131" t="str">
        <f>'Hx'!A441</f>
        <v>В.Барсуков</v>
      </c>
      <c r="C249" s="26" t="str">
        <f>'Hx'!B441</f>
        <v>RUS </v>
      </c>
      <c r="D249" s="33">
        <f>'Hx'!C441</f>
        <v>0</v>
      </c>
      <c r="E249" s="33">
        <f>'Hx'!D441</f>
        <v>0</v>
      </c>
      <c r="F249" s="33">
        <f>'Hx'!E441</f>
        <v>0</v>
      </c>
      <c r="G249" s="33">
        <f>'Hx'!F441</f>
        <v>0</v>
      </c>
      <c r="H249" s="33">
        <f>'Hx'!G441</f>
        <v>0</v>
      </c>
      <c r="I249" s="33">
        <f>'Hx'!H441</f>
        <v>0</v>
      </c>
      <c r="J249" s="33">
        <f>'Hx'!I441</f>
        <v>0</v>
      </c>
      <c r="K249" s="33">
        <f>'Hx'!J441</f>
        <v>0</v>
      </c>
      <c r="L249" s="33">
        <f>'Hx'!K441</f>
        <v>0</v>
      </c>
      <c r="M249" s="33">
        <f>'Hx'!L441</f>
        <v>1796.7053490920491</v>
      </c>
      <c r="N249" s="33">
        <f>'Hx'!M441</f>
        <v>0</v>
      </c>
      <c r="O249" s="33">
        <f>'Hx'!N441</f>
        <v>0</v>
      </c>
      <c r="P249" s="243">
        <f>M249</f>
        <v>1796.7053490920491</v>
      </c>
    </row>
    <row r="250" spans="1:16" ht="15">
      <c r="A250" s="2">
        <v>38</v>
      </c>
      <c r="B250" s="131" t="str">
        <f>'Hx'!A418</f>
        <v>В.Клипачёв</v>
      </c>
      <c r="C250" s="26" t="str">
        <f>'Hx'!B418</f>
        <v>RUS </v>
      </c>
      <c r="D250" s="33">
        <f>'Hx'!C418</f>
        <v>1772.7731092436975</v>
      </c>
      <c r="E250" s="33">
        <f>'Hx'!D418</f>
        <v>0</v>
      </c>
      <c r="F250" s="33">
        <f>'Hx'!E418</f>
        <v>0</v>
      </c>
      <c r="G250" s="33">
        <f>'Hx'!F418</f>
        <v>0</v>
      </c>
      <c r="H250" s="33">
        <f>'Hx'!G418</f>
        <v>0</v>
      </c>
      <c r="I250" s="33">
        <f>'Hx'!H418</f>
        <v>0</v>
      </c>
      <c r="J250" s="33">
        <f>'Hx'!I418</f>
        <v>0</v>
      </c>
      <c r="K250" s="33">
        <f>'Hx'!J418</f>
        <v>0</v>
      </c>
      <c r="L250" s="33">
        <f>'Hx'!K418</f>
        <v>1788.0961937849754</v>
      </c>
      <c r="M250" s="33">
        <f>'Hx'!L418</f>
        <v>1789.2064830756801</v>
      </c>
      <c r="N250" s="33">
        <f>'Hx'!M418</f>
        <v>1796.4247491041358</v>
      </c>
      <c r="O250" s="33">
        <f>'Hx'!N418</f>
        <v>0</v>
      </c>
      <c r="P250" s="243">
        <f>N250</f>
        <v>1796.4247491041358</v>
      </c>
    </row>
    <row r="251" spans="1:16" ht="15">
      <c r="A251" s="26">
        <v>39</v>
      </c>
      <c r="B251" s="131" t="str">
        <f>'Hx'!A410</f>
        <v>В.Нефёдов</v>
      </c>
      <c r="C251" s="26" t="str">
        <f>'Hx'!B410</f>
        <v>RUS </v>
      </c>
      <c r="D251" s="33">
        <f>'Hx'!C410</f>
        <v>0</v>
      </c>
      <c r="E251" s="33">
        <f>'Hx'!D410</f>
        <v>0</v>
      </c>
      <c r="F251" s="33">
        <f>'Hx'!E410</f>
        <v>0</v>
      </c>
      <c r="G251" s="33">
        <f>'Hx'!F410</f>
        <v>0</v>
      </c>
      <c r="H251" s="33">
        <f>'Hx'!G410</f>
        <v>0</v>
      </c>
      <c r="I251" s="33">
        <f>'Hx'!H410</f>
        <v>1796.1462275384547</v>
      </c>
      <c r="J251" s="33">
        <f>'Hx'!I410</f>
        <v>0</v>
      </c>
      <c r="K251" s="33">
        <f>'Hx'!J410</f>
        <v>0</v>
      </c>
      <c r="L251" s="33">
        <f>'Hx'!K410</f>
        <v>0</v>
      </c>
      <c r="M251" s="33">
        <f>'Hx'!L410</f>
        <v>0</v>
      </c>
      <c r="N251" s="33">
        <f>'Hx'!M410</f>
        <v>0</v>
      </c>
      <c r="O251" s="33">
        <f>'Hx'!N410</f>
        <v>0</v>
      </c>
      <c r="P251" s="243">
        <f>I251</f>
        <v>1796.1462275384547</v>
      </c>
    </row>
    <row r="252" spans="1:16" ht="15">
      <c r="A252" s="2">
        <v>40</v>
      </c>
      <c r="B252" s="131" t="str">
        <f>'Hx'!A411</f>
        <v>Н.Кулигин     +</v>
      </c>
      <c r="C252" s="26" t="str">
        <f>'Hx'!B411</f>
        <v>UKR </v>
      </c>
      <c r="D252" s="33">
        <f>'Hx'!C411</f>
        <v>1788.844537815126</v>
      </c>
      <c r="E252" s="33">
        <f>'Hx'!D411</f>
        <v>0</v>
      </c>
      <c r="F252" s="33">
        <f>'Hx'!E411</f>
        <v>0</v>
      </c>
      <c r="G252" s="33">
        <f>'Hx'!F411</f>
        <v>0</v>
      </c>
      <c r="H252" s="33">
        <f>'Hx'!G411</f>
        <v>1795.9450718842572</v>
      </c>
      <c r="I252" s="33">
        <f>'Hx'!H411</f>
        <v>0</v>
      </c>
      <c r="J252" s="33">
        <f>'Hx'!I411</f>
        <v>0</v>
      </c>
      <c r="K252" s="33">
        <f>'Hx'!J411</f>
        <v>0</v>
      </c>
      <c r="L252" s="33">
        <f>'Hx'!K411</f>
        <v>0</v>
      </c>
      <c r="M252" s="33">
        <f>'Hx'!L411</f>
        <v>0</v>
      </c>
      <c r="N252" s="33">
        <f>'Hx'!M411</f>
        <v>0</v>
      </c>
      <c r="O252" s="33">
        <f>'Hx'!N411</f>
        <v>0</v>
      </c>
      <c r="P252" s="243">
        <f>H252</f>
        <v>1795.9450718842572</v>
      </c>
    </row>
    <row r="253" spans="1:16" ht="15">
      <c r="A253" s="2">
        <v>41</v>
      </c>
      <c r="B253" s="131" t="str">
        <f>'Hx'!A437</f>
        <v>В.Парамонов</v>
      </c>
      <c r="C253" s="26" t="str">
        <f>'Hx'!B437</f>
        <v>RUS </v>
      </c>
      <c r="D253" s="33">
        <f>'Hx'!C437</f>
        <v>0</v>
      </c>
      <c r="E253" s="33">
        <f>'Hx'!D437</f>
        <v>0</v>
      </c>
      <c r="F253" s="33">
        <f>'Hx'!E437</f>
        <v>0</v>
      </c>
      <c r="G253" s="33">
        <f>'Hx'!F437</f>
        <v>0</v>
      </c>
      <c r="H253" s="33">
        <f>'Hx'!G437</f>
        <v>0</v>
      </c>
      <c r="I253" s="33">
        <f>'Hx'!H437</f>
        <v>0</v>
      </c>
      <c r="J253" s="33">
        <f>'Hx'!I437</f>
        <v>0</v>
      </c>
      <c r="K253" s="33">
        <f>'Hx'!J437</f>
        <v>0</v>
      </c>
      <c r="L253" s="33">
        <f>'Hx'!K437</f>
        <v>1791.7108524498117</v>
      </c>
      <c r="M253" s="33">
        <f>'Hx'!L437</f>
        <v>1797.9121279489034</v>
      </c>
      <c r="N253" s="33">
        <f>'Hx'!M437</f>
        <v>1795.4844980245332</v>
      </c>
      <c r="O253" s="33">
        <f>'Hx'!N437</f>
        <v>0</v>
      </c>
      <c r="P253" s="243">
        <f>N253</f>
        <v>1795.4844980245332</v>
      </c>
    </row>
    <row r="254" spans="1:16" ht="15">
      <c r="A254" s="2">
        <v>42</v>
      </c>
      <c r="B254" s="131" t="str">
        <f>'Hx'!A429</f>
        <v>D.Muller</v>
      </c>
      <c r="C254" s="26" t="str">
        <f>'Hx'!B429</f>
        <v>GER</v>
      </c>
      <c r="D254" s="33">
        <f>'Hx'!C429</f>
        <v>0</v>
      </c>
      <c r="E254" s="33">
        <f>'Hx'!D429</f>
        <v>0</v>
      </c>
      <c r="F254" s="33">
        <f>'Hx'!E429</f>
        <v>0</v>
      </c>
      <c r="G254" s="33">
        <f>'Hx'!F429</f>
        <v>0</v>
      </c>
      <c r="H254" s="33">
        <f>'Hx'!G429</f>
        <v>0</v>
      </c>
      <c r="I254" s="33">
        <f>'Hx'!H429</f>
        <v>0</v>
      </c>
      <c r="J254" s="33">
        <f>'Hx'!I429</f>
        <v>0</v>
      </c>
      <c r="K254" s="33">
        <f>'Hx'!J429</f>
        <v>1794.9659394265836</v>
      </c>
      <c r="L254" s="33">
        <f>'Hx'!K429</f>
        <v>0</v>
      </c>
      <c r="M254" s="33">
        <f>'Hx'!L429</f>
        <v>0</v>
      </c>
      <c r="N254" s="33">
        <f>'Hx'!M429</f>
        <v>0</v>
      </c>
      <c r="O254" s="33">
        <f>'Hx'!N429</f>
        <v>0</v>
      </c>
      <c r="P254" s="243">
        <f>K254</f>
        <v>1794.9659394265836</v>
      </c>
    </row>
    <row r="255" spans="1:16" ht="15">
      <c r="A255" s="26">
        <v>43</v>
      </c>
      <c r="B255" s="131" t="str">
        <f>'Hx'!A413</f>
        <v>Т.Ilievski</v>
      </c>
      <c r="C255" s="26" t="str">
        <f>'Hx'!B413</f>
        <v>MAK</v>
      </c>
      <c r="D255" s="33">
        <f>'Hx'!C413</f>
        <v>0</v>
      </c>
      <c r="E255" s="33">
        <f>'Hx'!D413</f>
        <v>0</v>
      </c>
      <c r="F255" s="33">
        <f>'Hx'!E413</f>
        <v>0</v>
      </c>
      <c r="G255" s="33">
        <f>'Hx'!F413</f>
        <v>1793.3283029530864</v>
      </c>
      <c r="H255" s="33">
        <f>'Hx'!G413</f>
        <v>0</v>
      </c>
      <c r="I255" s="33">
        <f>'Hx'!H413</f>
        <v>0</v>
      </c>
      <c r="J255" s="33">
        <f>'Hx'!I413</f>
        <v>0</v>
      </c>
      <c r="K255" s="33">
        <f>'Hx'!J413</f>
        <v>0</v>
      </c>
      <c r="L255" s="33">
        <f>'Hx'!K413</f>
        <v>0</v>
      </c>
      <c r="M255" s="33">
        <f>'Hx'!L413</f>
        <v>0</v>
      </c>
      <c r="N255" s="33">
        <f>'Hx'!M413</f>
        <v>0</v>
      </c>
      <c r="O255" s="33">
        <f>'Hx'!N413</f>
        <v>0</v>
      </c>
      <c r="P255" s="243">
        <f>G255</f>
        <v>1793.3283029530864</v>
      </c>
    </row>
    <row r="256" spans="1:16" ht="15">
      <c r="A256" s="2">
        <v>44</v>
      </c>
      <c r="B256" s="131" t="str">
        <f>'Hx'!A446</f>
        <v>М. Гальма</v>
      </c>
      <c r="C256" s="26" t="str">
        <f>'Hx'!B446</f>
        <v>UKR</v>
      </c>
      <c r="D256" s="232">
        <f>'Hx'!C446</f>
        <v>0</v>
      </c>
      <c r="E256" s="232">
        <f>'Hx'!D446</f>
        <v>0</v>
      </c>
      <c r="F256" s="232">
        <f>'Hx'!E446</f>
        <v>0</v>
      </c>
      <c r="G256" s="232">
        <f>'Hx'!F446</f>
        <v>0</v>
      </c>
      <c r="H256" s="232">
        <f>'Hx'!G446</f>
        <v>0</v>
      </c>
      <c r="I256" s="232">
        <f>'Hx'!H446</f>
        <v>0</v>
      </c>
      <c r="J256" s="232">
        <f>'Hx'!I446</f>
        <v>0</v>
      </c>
      <c r="K256" s="232">
        <f>'Hx'!J446</f>
        <v>0</v>
      </c>
      <c r="L256" s="232">
        <f>'Hx'!K446</f>
        <v>0</v>
      </c>
      <c r="M256" s="232">
        <f>'Hx'!L446</f>
        <v>0</v>
      </c>
      <c r="N256" s="232">
        <f>'Hx'!M446</f>
        <v>0</v>
      </c>
      <c r="O256" s="33">
        <f>'Hx'!N446</f>
        <v>1791.768438728198</v>
      </c>
      <c r="P256" s="243">
        <f>O256</f>
        <v>1791.768438728198</v>
      </c>
    </row>
    <row r="257" spans="1:16" ht="15">
      <c r="A257" s="2">
        <v>45</v>
      </c>
      <c r="B257" s="131" t="str">
        <f>'Hx'!A438</f>
        <v>Н.Кравцов</v>
      </c>
      <c r="C257" s="26" t="str">
        <f>'Hx'!B438</f>
        <v>RUS </v>
      </c>
      <c r="D257" s="33">
        <f>'Hx'!C438</f>
        <v>0</v>
      </c>
      <c r="E257" s="33">
        <f>'Hx'!D438</f>
        <v>0</v>
      </c>
      <c r="F257" s="33">
        <f>'Hx'!E438</f>
        <v>0</v>
      </c>
      <c r="G257" s="33">
        <f>'Hx'!F438</f>
        <v>0</v>
      </c>
      <c r="H257" s="33">
        <f>'Hx'!G438</f>
        <v>0</v>
      </c>
      <c r="I257" s="33">
        <f>'Hx'!H438</f>
        <v>0</v>
      </c>
      <c r="J257" s="33">
        <f>'Hx'!I438</f>
        <v>0</v>
      </c>
      <c r="K257" s="33">
        <f>'Hx'!J438</f>
        <v>0</v>
      </c>
      <c r="L257" s="33">
        <f>'Hx'!K438</f>
        <v>1791.7108524498117</v>
      </c>
      <c r="M257" s="33">
        <f>'Hx'!L438</f>
        <v>0</v>
      </c>
      <c r="N257" s="33">
        <f>'Hx'!M438</f>
        <v>0</v>
      </c>
      <c r="O257" s="33">
        <f>'Hx'!N438</f>
        <v>0</v>
      </c>
      <c r="P257" s="243">
        <f>L257</f>
        <v>1791.7108524498117</v>
      </c>
    </row>
    <row r="258" spans="1:16" ht="15">
      <c r="A258" s="2">
        <v>46</v>
      </c>
      <c r="B258" s="131" t="str">
        <f>'Hx'!A439</f>
        <v>J.Carf</v>
      </c>
      <c r="C258" s="26" t="str">
        <f>'Hx'!B439</f>
        <v>FRA</v>
      </c>
      <c r="D258" s="33">
        <f>'Hx'!C439</f>
        <v>0</v>
      </c>
      <c r="E258" s="33">
        <f>'Hx'!D439</f>
        <v>0</v>
      </c>
      <c r="F258" s="33">
        <f>'Hx'!E439</f>
        <v>0</v>
      </c>
      <c r="G258" s="33">
        <f>'Hx'!F439</f>
        <v>0</v>
      </c>
      <c r="H258" s="33">
        <f>'Hx'!G439</f>
        <v>0</v>
      </c>
      <c r="I258" s="33">
        <f>'Hx'!H439</f>
        <v>0</v>
      </c>
      <c r="J258" s="33">
        <f>'Hx'!I439</f>
        <v>0</v>
      </c>
      <c r="K258" s="33">
        <f>'Hx'!J439</f>
        <v>0</v>
      </c>
      <c r="L258" s="33">
        <f>'Hx'!K439</f>
        <v>1791.7108524498117</v>
      </c>
      <c r="M258" s="33">
        <f>'Hx'!L439</f>
        <v>0</v>
      </c>
      <c r="N258" s="33">
        <f>'Hx'!M439</f>
        <v>0</v>
      </c>
      <c r="O258" s="33">
        <f>'Hx'!N439</f>
        <v>0</v>
      </c>
      <c r="P258" s="243">
        <f>L258</f>
        <v>1791.7108524498117</v>
      </c>
    </row>
    <row r="259" spans="1:16" ht="15">
      <c r="A259" s="26">
        <v>47</v>
      </c>
      <c r="B259" s="131" t="str">
        <f>'Hx'!A414</f>
        <v>Д.Гринченко</v>
      </c>
      <c r="C259" s="26" t="str">
        <f>'Hx'!B414</f>
        <v>UKR </v>
      </c>
      <c r="D259" s="33">
        <f>'Hx'!C414</f>
        <v>0</v>
      </c>
      <c r="E259" s="33">
        <f>'Hx'!D414</f>
        <v>1772.9500665310643</v>
      </c>
      <c r="F259" s="33">
        <f>'Hx'!E414</f>
        <v>0</v>
      </c>
      <c r="G259" s="33">
        <f>'Hx'!F414</f>
        <v>1788.732478619671</v>
      </c>
      <c r="H259" s="33">
        <f>'Hx'!G414</f>
        <v>0</v>
      </c>
      <c r="I259" s="33">
        <f>'Hx'!H414</f>
        <v>0</v>
      </c>
      <c r="J259" s="33">
        <f>'Hx'!I414</f>
        <v>1796.156942573559</v>
      </c>
      <c r="K259" s="33">
        <f>'Hx'!J414</f>
        <v>0</v>
      </c>
      <c r="L259" s="33">
        <f>'Hx'!K414</f>
        <v>0</v>
      </c>
      <c r="M259" s="33">
        <f>'Hx'!L414</f>
        <v>0</v>
      </c>
      <c r="N259" s="33">
        <f>'Hx'!M414</f>
        <v>0</v>
      </c>
      <c r="O259" s="33">
        <f>'Hx'!N414</f>
        <v>1790.8011437238383</v>
      </c>
      <c r="P259" s="243">
        <f>O259</f>
        <v>1790.8011437238383</v>
      </c>
    </row>
    <row r="260" spans="1:16" ht="15">
      <c r="A260" s="2">
        <v>48</v>
      </c>
      <c r="B260" s="131" t="str">
        <f>'Hx'!A443</f>
        <v>В.Кириллов </v>
      </c>
      <c r="C260" s="26" t="str">
        <f>'Hx'!B443</f>
        <v>RUS</v>
      </c>
      <c r="D260" s="232">
        <f>'Hx'!C443</f>
        <v>0</v>
      </c>
      <c r="E260" s="232">
        <f>'Hx'!D443</f>
        <v>0</v>
      </c>
      <c r="F260" s="232">
        <f>'Hx'!E443</f>
        <v>0</v>
      </c>
      <c r="G260" s="232">
        <f>'Hx'!F443</f>
        <v>0</v>
      </c>
      <c r="H260" s="232">
        <f>'Hx'!G443</f>
        <v>0</v>
      </c>
      <c r="I260" s="232">
        <f>'Hx'!H443</f>
        <v>0</v>
      </c>
      <c r="J260" s="232">
        <f>'Hx'!I443</f>
        <v>0</v>
      </c>
      <c r="K260" s="232">
        <f>'Hx'!J443</f>
        <v>0</v>
      </c>
      <c r="L260" s="232">
        <f>'Hx'!K443</f>
        <v>0</v>
      </c>
      <c r="M260" s="232">
        <f>'Hx'!L443</f>
        <v>0</v>
      </c>
      <c r="N260" s="232">
        <f>'Hx'!M443</f>
        <v>1790.3721887259874</v>
      </c>
      <c r="O260" s="33">
        <f>'Hx'!N443</f>
        <v>0</v>
      </c>
      <c r="P260" s="243">
        <f>N260</f>
        <v>1790.3721887259874</v>
      </c>
    </row>
    <row r="261" spans="1:16" ht="15">
      <c r="A261" s="2">
        <v>49</v>
      </c>
      <c r="B261" s="131" t="str">
        <f>'Hx'!A428</f>
        <v>В.Копыл</v>
      </c>
      <c r="C261" s="26" t="str">
        <f>'Hx'!B428</f>
        <v>UKR</v>
      </c>
      <c r="D261" s="33">
        <f>'Hx'!C428</f>
        <v>0</v>
      </c>
      <c r="E261" s="33">
        <f>'Hx'!D428</f>
        <v>0</v>
      </c>
      <c r="F261" s="33">
        <f>'Hx'!E428</f>
        <v>0</v>
      </c>
      <c r="G261" s="33">
        <f>'Hx'!F428</f>
        <v>0</v>
      </c>
      <c r="H261" s="33">
        <f>'Hx'!G428</f>
        <v>0</v>
      </c>
      <c r="I261" s="33">
        <f>'Hx'!H428</f>
        <v>0</v>
      </c>
      <c r="J261" s="33">
        <f>'Hx'!I428</f>
        <v>0</v>
      </c>
      <c r="K261" s="33">
        <f>'Hx'!J428</f>
        <v>1798.1802251408692</v>
      </c>
      <c r="L261" s="33">
        <f>'Hx'!K428</f>
        <v>0</v>
      </c>
      <c r="M261" s="33">
        <f>'Hx'!L428</f>
        <v>1789.1304008154275</v>
      </c>
      <c r="N261" s="33">
        <f>'Hx'!M428</f>
        <v>0</v>
      </c>
      <c r="O261" s="33">
        <f>'Hx'!N428</f>
        <v>0</v>
      </c>
      <c r="P261" s="243">
        <f>M261</f>
        <v>1789.1304008154275</v>
      </c>
    </row>
    <row r="262" spans="1:16" ht="15">
      <c r="A262" s="2">
        <v>50</v>
      </c>
      <c r="B262" s="131" t="str">
        <f>'Hx'!A436</f>
        <v>В.Жеглов</v>
      </c>
      <c r="C262" s="26" t="str">
        <f>'Hx'!B436</f>
        <v>RUS </v>
      </c>
      <c r="D262" s="33">
        <f>'Hx'!C436</f>
        <v>0</v>
      </c>
      <c r="E262" s="33">
        <f>'Hx'!D436</f>
        <v>0</v>
      </c>
      <c r="F262" s="33">
        <f>'Hx'!E436</f>
        <v>0</v>
      </c>
      <c r="G262" s="33">
        <f>'Hx'!F436</f>
        <v>0</v>
      </c>
      <c r="H262" s="33">
        <f>'Hx'!G436</f>
        <v>0</v>
      </c>
      <c r="I262" s="33">
        <f>'Hx'!H436</f>
        <v>0</v>
      </c>
      <c r="J262" s="33">
        <f>'Hx'!I436</f>
        <v>0</v>
      </c>
      <c r="K262" s="33">
        <f>'Hx'!J436</f>
        <v>0</v>
      </c>
      <c r="L262" s="33">
        <f>'Hx'!K436</f>
        <v>1791.7108524498117</v>
      </c>
      <c r="M262" s="33">
        <f>'Hx'!L436</f>
        <v>1797.9121279489034</v>
      </c>
      <c r="N262" s="33">
        <f>'Hx'!M436</f>
        <v>1789.0559265959616</v>
      </c>
      <c r="O262" s="33">
        <f>'Hx'!N436</f>
        <v>0</v>
      </c>
      <c r="P262" s="243">
        <f>N262</f>
        <v>1789.0559265959616</v>
      </c>
    </row>
    <row r="263" spans="1:16" ht="15">
      <c r="A263" s="26">
        <v>51</v>
      </c>
      <c r="B263" s="131" t="str">
        <f>'Hx'!A430</f>
        <v>M.Degenkolbe</v>
      </c>
      <c r="C263" s="26" t="str">
        <f>'Hx'!B430</f>
        <v>GER</v>
      </c>
      <c r="D263" s="33">
        <f>'Hx'!C430</f>
        <v>0</v>
      </c>
      <c r="E263" s="33">
        <f>'Hx'!D430</f>
        <v>0</v>
      </c>
      <c r="F263" s="33">
        <f>'Hx'!E430</f>
        <v>0</v>
      </c>
      <c r="G263" s="33">
        <f>'Hx'!F430</f>
        <v>0</v>
      </c>
      <c r="H263" s="33">
        <f>'Hx'!G430</f>
        <v>0</v>
      </c>
      <c r="I263" s="33">
        <f>'Hx'!H430</f>
        <v>0</v>
      </c>
      <c r="J263" s="33">
        <f>'Hx'!I430</f>
        <v>0</v>
      </c>
      <c r="K263" s="33">
        <f>'Hx'!J430</f>
        <v>1788.537367998012</v>
      </c>
      <c r="L263" s="33">
        <f>'Hx'!K430</f>
        <v>0</v>
      </c>
      <c r="M263" s="33">
        <f>'Hx'!L430</f>
        <v>0</v>
      </c>
      <c r="N263" s="33">
        <f>'Hx'!M430</f>
        <v>0</v>
      </c>
      <c r="O263" s="33">
        <f>'Hx'!N430</f>
        <v>0</v>
      </c>
      <c r="P263" s="243">
        <f>K263</f>
        <v>1788.537367998012</v>
      </c>
    </row>
    <row r="264" spans="1:16" ht="15">
      <c r="A264" s="2">
        <v>52</v>
      </c>
      <c r="B264" s="131" t="str">
        <f>'Hx'!A416</f>
        <v>Н.Злыднев     +</v>
      </c>
      <c r="C264" s="26" t="str">
        <f>'Hx'!B416</f>
        <v>RUS </v>
      </c>
      <c r="D264" s="33">
        <f>'Hx'!C416</f>
        <v>1782.4159663865546</v>
      </c>
      <c r="E264" s="33">
        <f>'Hx'!D416</f>
        <v>0</v>
      </c>
      <c r="F264" s="33">
        <f>'Hx'!E416</f>
        <v>0</v>
      </c>
      <c r="G264" s="33">
        <f>'Hx'!F416</f>
        <v>0</v>
      </c>
      <c r="H264" s="33">
        <f>'Hx'!G416</f>
        <v>0</v>
      </c>
      <c r="I264" s="33">
        <f>'Hx'!H416</f>
        <v>0</v>
      </c>
      <c r="J264" s="33">
        <f>'Hx'!I416</f>
        <v>0</v>
      </c>
      <c r="K264" s="33">
        <f>'Hx'!J416</f>
        <v>0</v>
      </c>
      <c r="L264" s="33">
        <f>'Hx'!K416</f>
        <v>0</v>
      </c>
      <c r="M264" s="33">
        <f>'Hx'!L416</f>
        <v>0</v>
      </c>
      <c r="N264" s="33">
        <f>'Hx'!M416</f>
        <v>0</v>
      </c>
      <c r="O264" s="33">
        <f>'Hx'!N416</f>
        <v>0</v>
      </c>
      <c r="P264" s="243">
        <f>D264</f>
        <v>1782.4159663865546</v>
      </c>
    </row>
    <row r="265" spans="1:16" ht="15">
      <c r="A265" s="2">
        <v>53</v>
      </c>
      <c r="B265" s="131" t="str">
        <f>'Hx'!A447</f>
        <v>В. Юзюк</v>
      </c>
      <c r="C265" s="26" t="str">
        <f>'Hx'!B447</f>
        <v>UKR </v>
      </c>
      <c r="D265" s="232">
        <f>'Hx'!C447</f>
        <v>0</v>
      </c>
      <c r="E265" s="232">
        <f>'Hx'!D447</f>
        <v>0</v>
      </c>
      <c r="F265" s="232">
        <f>'Hx'!E447</f>
        <v>0</v>
      </c>
      <c r="G265" s="232">
        <f>'Hx'!F447</f>
        <v>0</v>
      </c>
      <c r="H265" s="232">
        <f>'Hx'!G447</f>
        <v>0</v>
      </c>
      <c r="I265" s="232">
        <f>'Hx'!H447</f>
        <v>0</v>
      </c>
      <c r="J265" s="232">
        <f>'Hx'!I447</f>
        <v>0</v>
      </c>
      <c r="K265" s="232">
        <f>'Hx'!J447</f>
        <v>0</v>
      </c>
      <c r="L265" s="232">
        <f>'Hx'!K447</f>
        <v>0</v>
      </c>
      <c r="M265" s="232">
        <f>'Hx'!L447</f>
        <v>0</v>
      </c>
      <c r="N265" s="232">
        <f>'Hx'!M447</f>
        <v>0</v>
      </c>
      <c r="O265" s="33">
        <f>'Hx'!N447</f>
        <v>1782.1255815853408</v>
      </c>
      <c r="P265" s="243">
        <f>O265</f>
        <v>1782.1255815853408</v>
      </c>
    </row>
    <row r="266" spans="1:16" ht="15">
      <c r="A266" s="2">
        <v>54</v>
      </c>
      <c r="B266" s="131" t="str">
        <f>'Hx'!A422</f>
        <v>В.Желтухов</v>
      </c>
      <c r="C266" s="26" t="str">
        <f>'Hx'!B422</f>
        <v>RUS </v>
      </c>
      <c r="D266" s="33">
        <f>'Hx'!C422</f>
        <v>1756.701680672269</v>
      </c>
      <c r="E266" s="33">
        <f>'Hx'!D422</f>
        <v>0</v>
      </c>
      <c r="F266" s="33">
        <f>'Hx'!E422</f>
        <v>0</v>
      </c>
      <c r="G266" s="33">
        <f>'Hx'!F422</f>
        <v>0</v>
      </c>
      <c r="H266" s="33">
        <f>'Hx'!G422</f>
        <v>0</v>
      </c>
      <c r="I266" s="33">
        <f>'Hx'!H422</f>
        <v>0</v>
      </c>
      <c r="J266" s="33">
        <f>'Hx'!I422</f>
        <v>0</v>
      </c>
      <c r="K266" s="33">
        <f>'Hx'!J422</f>
        <v>1724.988319256906</v>
      </c>
      <c r="L266" s="33">
        <f>'Hx'!K422</f>
        <v>0</v>
      </c>
      <c r="M266" s="33">
        <f>'Hx'!L422</f>
        <v>0</v>
      </c>
      <c r="N266" s="33">
        <f>'Hx'!M422</f>
        <v>0</v>
      </c>
      <c r="O266" s="33">
        <f>'Hx'!N422</f>
        <v>1779.3166198841227</v>
      </c>
      <c r="P266" s="243">
        <f>O266</f>
        <v>1779.3166198841227</v>
      </c>
    </row>
    <row r="267" spans="1:16" ht="15">
      <c r="A267" s="2">
        <v>55</v>
      </c>
      <c r="B267" s="131" t="str">
        <f>'Hx'!A432</f>
        <v>A.Bidlen</v>
      </c>
      <c r="C267" s="26" t="str">
        <f>'Hx'!B432</f>
        <v>SVK</v>
      </c>
      <c r="D267" s="33">
        <f>'Hx'!C432</f>
        <v>0</v>
      </c>
      <c r="E267" s="33">
        <f>'Hx'!D432</f>
        <v>0</v>
      </c>
      <c r="F267" s="33">
        <f>'Hx'!E432</f>
        <v>0</v>
      </c>
      <c r="G267" s="33">
        <f>'Hx'!F432</f>
        <v>0</v>
      </c>
      <c r="H267" s="33">
        <f>'Hx'!G432</f>
        <v>0</v>
      </c>
      <c r="I267" s="33">
        <f>'Hx'!H432</f>
        <v>0</v>
      </c>
      <c r="J267" s="33">
        <f>'Hx'!I432</f>
        <v>0</v>
      </c>
      <c r="K267" s="33">
        <f>'Hx'!J432</f>
        <v>1775.6802251408692</v>
      </c>
      <c r="L267" s="33">
        <f>'Hx'!K432</f>
        <v>0</v>
      </c>
      <c r="M267" s="33">
        <f>'Hx'!L432</f>
        <v>0</v>
      </c>
      <c r="N267" s="33">
        <f>'Hx'!M432</f>
        <v>0</v>
      </c>
      <c r="O267" s="33">
        <f>'Hx'!N432</f>
        <v>1779.2185961037992</v>
      </c>
      <c r="P267" s="243">
        <f>O267</f>
        <v>1779.2185961037992</v>
      </c>
    </row>
    <row r="268" spans="1:16" ht="15">
      <c r="A268" s="26">
        <v>56</v>
      </c>
      <c r="B268" s="131" t="str">
        <f>'Hx'!A417</f>
        <v>Ю.Трепалин     +</v>
      </c>
      <c r="C268" s="26" t="str">
        <f>'Hx'!B417</f>
        <v>RUS </v>
      </c>
      <c r="D268" s="33">
        <f>'Hx'!C417</f>
        <v>1779.201680672269</v>
      </c>
      <c r="E268" s="33">
        <f>'Hx'!D417</f>
        <v>0</v>
      </c>
      <c r="F268" s="33">
        <f>'Hx'!E417</f>
        <v>0</v>
      </c>
      <c r="G268" s="33">
        <f>'Hx'!F417</f>
        <v>0</v>
      </c>
      <c r="H268" s="33">
        <f>'Hx'!G417</f>
        <v>0</v>
      </c>
      <c r="I268" s="33">
        <f>'Hx'!H417</f>
        <v>0</v>
      </c>
      <c r="J268" s="33">
        <f>'Hx'!I417</f>
        <v>0</v>
      </c>
      <c r="K268" s="33">
        <f>'Hx'!J417</f>
        <v>0</v>
      </c>
      <c r="L268" s="33">
        <f>'Hx'!K417</f>
        <v>0</v>
      </c>
      <c r="M268" s="33">
        <f>'Hx'!L417</f>
        <v>0</v>
      </c>
      <c r="N268" s="33">
        <f>'Hx'!M417</f>
        <v>0</v>
      </c>
      <c r="O268" s="33">
        <f>'Hx'!N417</f>
        <v>0</v>
      </c>
      <c r="P268" s="243">
        <f>D268</f>
        <v>1779.201680672269</v>
      </c>
    </row>
    <row r="269" spans="1:16" ht="15">
      <c r="A269" s="2">
        <v>57</v>
      </c>
      <c r="B269" s="131" t="str">
        <f>'Hx'!A448</f>
        <v>Б. Атанасов</v>
      </c>
      <c r="C269" s="26" t="str">
        <f>'Hx'!B448</f>
        <v>BUL</v>
      </c>
      <c r="D269" s="232">
        <f>'Hx'!C448</f>
        <v>0</v>
      </c>
      <c r="E269" s="232">
        <f>'Hx'!D448</f>
        <v>0</v>
      </c>
      <c r="F269" s="232">
        <f>'Hx'!E448</f>
        <v>0</v>
      </c>
      <c r="G269" s="232">
        <f>'Hx'!F448</f>
        <v>0</v>
      </c>
      <c r="H269" s="232">
        <f>'Hx'!G448</f>
        <v>0</v>
      </c>
      <c r="I269" s="232">
        <f>'Hx'!H448</f>
        <v>0</v>
      </c>
      <c r="J269" s="232">
        <f>'Hx'!I448</f>
        <v>0</v>
      </c>
      <c r="K269" s="232">
        <f>'Hx'!J448</f>
        <v>0</v>
      </c>
      <c r="L269" s="232">
        <f>'Hx'!K448</f>
        <v>0</v>
      </c>
      <c r="M269" s="232">
        <f>'Hx'!L448</f>
        <v>0</v>
      </c>
      <c r="N269" s="232">
        <f>'Hx'!M448</f>
        <v>0</v>
      </c>
      <c r="O269" s="33">
        <f>'Hx'!N448</f>
        <v>1778.911295871055</v>
      </c>
      <c r="P269" s="243">
        <f>O269</f>
        <v>1778.911295871055</v>
      </c>
    </row>
    <row r="270" spans="1:16" ht="15">
      <c r="A270" s="2">
        <v>58</v>
      </c>
      <c r="B270" s="131" t="str">
        <f>'Hx'!A409</f>
        <v>А.Ивунин </v>
      </c>
      <c r="C270" s="26" t="str">
        <f>'Hx'!B409</f>
        <v>RUS </v>
      </c>
      <c r="D270" s="33">
        <f>'Hx'!C409</f>
        <v>0</v>
      </c>
      <c r="E270" s="33">
        <f>'Hx'!D409</f>
        <v>0</v>
      </c>
      <c r="F270" s="33">
        <f>'Hx'!E409</f>
        <v>0</v>
      </c>
      <c r="G270" s="33">
        <f>'Hx'!F409</f>
        <v>0</v>
      </c>
      <c r="H270" s="33">
        <f>'Hx'!G409</f>
        <v>0</v>
      </c>
      <c r="I270" s="33">
        <f>'Hx'!H409</f>
        <v>1799.1462275384547</v>
      </c>
      <c r="J270" s="33">
        <f>'Hx'!I409</f>
        <v>0</v>
      </c>
      <c r="K270" s="33">
        <f>'Hx'!J409</f>
        <v>1762.457325200105</v>
      </c>
      <c r="L270" s="33">
        <f>'Hx'!K409</f>
        <v>0</v>
      </c>
      <c r="M270" s="33">
        <f>'Hx'!L409</f>
        <v>0</v>
      </c>
      <c r="N270" s="33">
        <f>'Hx'!M409</f>
        <v>1773.1326426216767</v>
      </c>
      <c r="O270" s="33">
        <f>'Hx'!N409</f>
        <v>0</v>
      </c>
      <c r="P270" s="243">
        <f>N270</f>
        <v>1773.1326426216767</v>
      </c>
    </row>
    <row r="271" spans="1:16" ht="15">
      <c r="A271" s="26">
        <v>59</v>
      </c>
      <c r="B271" s="131" t="str">
        <f>'Hx'!A415</f>
        <v>Н. Чернявский </v>
      </c>
      <c r="C271" s="26" t="str">
        <f>'Hx'!B415</f>
        <v>UKR </v>
      </c>
      <c r="D271" s="33">
        <f>'Hx'!C415</f>
        <v>0</v>
      </c>
      <c r="E271" s="33">
        <f>'Hx'!D415</f>
        <v>1782.5929236739216</v>
      </c>
      <c r="F271" s="33">
        <f>'Hx'!E415</f>
        <v>0</v>
      </c>
      <c r="G271" s="33">
        <f>'Hx'!F415</f>
        <v>0</v>
      </c>
      <c r="H271" s="33">
        <f>'Hx'!G415</f>
        <v>0</v>
      </c>
      <c r="I271" s="33">
        <f>'Hx'!H415</f>
        <v>0</v>
      </c>
      <c r="J271" s="33">
        <f>'Hx'!I415</f>
        <v>0</v>
      </c>
      <c r="K271" s="33">
        <f>'Hx'!J415</f>
        <v>1768.2230140475558</v>
      </c>
      <c r="L271" s="33">
        <f>'Hx'!K415</f>
        <v>0</v>
      </c>
      <c r="M271" s="33">
        <f>'Hx'!L415</f>
        <v>0</v>
      </c>
      <c r="N271" s="33">
        <f>'Hx'!M415</f>
        <v>0</v>
      </c>
      <c r="O271" s="33">
        <f>'Hx'!N415</f>
        <v>0</v>
      </c>
      <c r="P271" s="243">
        <f>K271</f>
        <v>1768.2230140475558</v>
      </c>
    </row>
    <row r="272" spans="1:16" ht="15">
      <c r="A272" s="2">
        <v>60</v>
      </c>
      <c r="B272" s="131" t="str">
        <f>'Hx'!A419</f>
        <v>А.Николичев    +</v>
      </c>
      <c r="C272" s="26" t="str">
        <f>'Hx'!B419</f>
        <v>RUS </v>
      </c>
      <c r="D272" s="33">
        <f>'Hx'!C419</f>
        <v>1766.344537815126</v>
      </c>
      <c r="E272" s="33">
        <f>'Hx'!D419</f>
        <v>0</v>
      </c>
      <c r="F272" s="33">
        <f>'Hx'!E419</f>
        <v>0</v>
      </c>
      <c r="G272" s="33">
        <f>'Hx'!F419</f>
        <v>0</v>
      </c>
      <c r="H272" s="33">
        <f>'Hx'!G419</f>
        <v>0</v>
      </c>
      <c r="I272" s="33">
        <f>'Hx'!H419</f>
        <v>0</v>
      </c>
      <c r="J272" s="33">
        <f>'Hx'!I419</f>
        <v>0</v>
      </c>
      <c r="K272" s="33">
        <f>'Hx'!J419</f>
        <v>0</v>
      </c>
      <c r="L272" s="33">
        <f>'Hx'!K419</f>
        <v>0</v>
      </c>
      <c r="M272" s="33">
        <f>'Hx'!L419</f>
        <v>0</v>
      </c>
      <c r="N272" s="33">
        <f>'Hx'!M419</f>
        <v>0</v>
      </c>
      <c r="O272" s="33">
        <f>'Hx'!N419</f>
        <v>0</v>
      </c>
      <c r="P272" s="243">
        <f>D272</f>
        <v>1766.344537815126</v>
      </c>
    </row>
    <row r="273" spans="1:16" ht="15">
      <c r="A273" s="2">
        <v>61</v>
      </c>
      <c r="B273" s="131" t="str">
        <f>'Hx'!A420</f>
        <v>А.Кириченко</v>
      </c>
      <c r="C273" s="26" t="str">
        <f>'Hx'!B420</f>
        <v>RUS </v>
      </c>
      <c r="D273" s="33">
        <f>'Hx'!C420</f>
        <v>1808.1302521008404</v>
      </c>
      <c r="E273" s="33">
        <f>'Hx'!D420</f>
        <v>1765.764580790258</v>
      </c>
      <c r="F273" s="33">
        <f>'Hx'!E420</f>
        <v>0</v>
      </c>
      <c r="G273" s="33">
        <f>'Hx'!F420</f>
        <v>0</v>
      </c>
      <c r="H273" s="33">
        <f>'Hx'!G420</f>
        <v>0</v>
      </c>
      <c r="I273" s="33">
        <f>'Hx'!H420</f>
        <v>0</v>
      </c>
      <c r="J273" s="33">
        <f>'Hx'!I420</f>
        <v>0</v>
      </c>
      <c r="K273" s="33">
        <f>'Hx'!J420</f>
        <v>0</v>
      </c>
      <c r="L273" s="33">
        <f>'Hx'!K420</f>
        <v>0</v>
      </c>
      <c r="M273" s="33">
        <f>'Hx'!L420</f>
        <v>0</v>
      </c>
      <c r="N273" s="33">
        <f>'Hx'!M420</f>
        <v>0</v>
      </c>
      <c r="O273" s="33">
        <f>'Hx'!N420</f>
        <v>0</v>
      </c>
      <c r="P273" s="243">
        <f>E273</f>
        <v>1765.764580790258</v>
      </c>
    </row>
    <row r="274" spans="1:16" ht="15">
      <c r="A274" s="26">
        <v>62</v>
      </c>
      <c r="B274" s="131" t="str">
        <f>'Hx'!A421</f>
        <v>Н.Власенко    +</v>
      </c>
      <c r="C274" s="26" t="str">
        <f>'Hx'!B421</f>
        <v>UKR </v>
      </c>
      <c r="D274" s="33">
        <f>'Hx'!C421</f>
        <v>1763.1302521008404</v>
      </c>
      <c r="E274" s="33">
        <f>'Hx'!D421</f>
        <v>0</v>
      </c>
      <c r="F274" s="33">
        <f>'Hx'!E421</f>
        <v>0</v>
      </c>
      <c r="G274" s="33">
        <f>'Hx'!F421</f>
        <v>0</v>
      </c>
      <c r="H274" s="33">
        <f>'Hx'!G421</f>
        <v>0</v>
      </c>
      <c r="I274" s="33">
        <f>'Hx'!H421</f>
        <v>0</v>
      </c>
      <c r="J274" s="33">
        <f>'Hx'!I421</f>
        <v>0</v>
      </c>
      <c r="K274" s="33">
        <f>'Hx'!J421</f>
        <v>0</v>
      </c>
      <c r="L274" s="33">
        <f>'Hx'!K421</f>
        <v>0</v>
      </c>
      <c r="M274" s="33">
        <f>'Hx'!L421</f>
        <v>0</v>
      </c>
      <c r="N274" s="33">
        <f>'Hx'!M421</f>
        <v>0</v>
      </c>
      <c r="O274" s="33">
        <f>'Hx'!N421</f>
        <v>0</v>
      </c>
      <c r="P274" s="243">
        <f>D274</f>
        <v>1763.1302521008404</v>
      </c>
    </row>
    <row r="275" spans="1:16" ht="15">
      <c r="A275" s="2">
        <v>63</v>
      </c>
      <c r="B275" s="131" t="str">
        <f>'Hx'!A431</f>
        <v>K.Mlynka </v>
      </c>
      <c r="C275" s="26" t="str">
        <f>'Hx'!B431</f>
        <v>SVK</v>
      </c>
      <c r="D275" s="33">
        <f>'Hx'!C431</f>
        <v>0</v>
      </c>
      <c r="E275" s="33">
        <f>'Hx'!D431</f>
        <v>0</v>
      </c>
      <c r="F275" s="33">
        <f>'Hx'!E431</f>
        <v>0</v>
      </c>
      <c r="G275" s="33">
        <f>'Hx'!F431</f>
        <v>0</v>
      </c>
      <c r="H275" s="33">
        <f>'Hx'!G431</f>
        <v>0</v>
      </c>
      <c r="I275" s="33">
        <f>'Hx'!H431</f>
        <v>0</v>
      </c>
      <c r="J275" s="33">
        <f>'Hx'!I431</f>
        <v>0</v>
      </c>
      <c r="K275" s="33">
        <f>'Hx'!J431</f>
        <v>1782.1087965694408</v>
      </c>
      <c r="L275" s="33">
        <f>'Hx'!K431</f>
        <v>0</v>
      </c>
      <c r="M275" s="33">
        <f>'Hx'!L431</f>
        <v>0</v>
      </c>
      <c r="N275" s="33">
        <f>'Hx'!M431</f>
        <v>0</v>
      </c>
      <c r="O275" s="33">
        <f>'Hx'!N431</f>
        <v>1758.3366632670015</v>
      </c>
      <c r="P275" s="243">
        <f>O275</f>
        <v>1758.3366632670015</v>
      </c>
    </row>
    <row r="276" spans="1:16" ht="15">
      <c r="A276" s="2">
        <v>64</v>
      </c>
      <c r="B276" s="131" t="str">
        <f>'Hx'!A433</f>
        <v>V.Zamanov</v>
      </c>
      <c r="C276" s="26" t="str">
        <f>'Hx'!B433</f>
        <v>AZE</v>
      </c>
      <c r="D276" s="33">
        <f>'Hx'!C433</f>
        <v>0</v>
      </c>
      <c r="E276" s="33">
        <f>'Hx'!D433</f>
        <v>0</v>
      </c>
      <c r="F276" s="33">
        <f>'Hx'!E433</f>
        <v>0</v>
      </c>
      <c r="G276" s="33">
        <f>'Hx'!F433</f>
        <v>0</v>
      </c>
      <c r="H276" s="33">
        <f>'Hx'!G433</f>
        <v>0</v>
      </c>
      <c r="I276" s="33">
        <f>'Hx'!H433</f>
        <v>0</v>
      </c>
      <c r="J276" s="33">
        <f>'Hx'!I433</f>
        <v>0</v>
      </c>
      <c r="K276" s="33">
        <f>'Hx'!J433</f>
        <v>1756.394510855155</v>
      </c>
      <c r="L276" s="33">
        <f>'Hx'!K433</f>
        <v>0</v>
      </c>
      <c r="M276" s="33">
        <f>'Hx'!L433</f>
        <v>0</v>
      </c>
      <c r="N276" s="33">
        <f>'Hx'!M433</f>
        <v>0</v>
      </c>
      <c r="O276" s="33">
        <f>'Hx'!N433</f>
        <v>0</v>
      </c>
      <c r="P276" s="243">
        <f>K276</f>
        <v>1756.394510855155</v>
      </c>
    </row>
    <row r="277" spans="1:16" ht="15">
      <c r="A277" s="26">
        <v>65</v>
      </c>
      <c r="B277" s="131" t="str">
        <f>'Hx'!A434</f>
        <v>А.Лысяный</v>
      </c>
      <c r="C277" s="26" t="str">
        <f>'Hx'!B434</f>
        <v>UKR</v>
      </c>
      <c r="D277" s="33">
        <f>'Hx'!C434</f>
        <v>0</v>
      </c>
      <c r="E277" s="33">
        <f>'Hx'!D434</f>
        <v>0</v>
      </c>
      <c r="F277" s="33">
        <f>'Hx'!E434</f>
        <v>0</v>
      </c>
      <c r="G277" s="33">
        <f>'Hx'!F434</f>
        <v>0</v>
      </c>
      <c r="H277" s="33">
        <f>'Hx'!G434</f>
        <v>0</v>
      </c>
      <c r="I277" s="33">
        <f>'Hx'!H434</f>
        <v>0</v>
      </c>
      <c r="J277" s="33">
        <f>'Hx'!I434</f>
        <v>0</v>
      </c>
      <c r="K277" s="33">
        <f>'Hx'!J434</f>
        <v>1756.394510855155</v>
      </c>
      <c r="L277" s="33">
        <f>'Hx'!K434</f>
        <v>0</v>
      </c>
      <c r="M277" s="33">
        <f>'Hx'!L434</f>
        <v>0</v>
      </c>
      <c r="N277" s="33">
        <f>'Hx'!M434</f>
        <v>0</v>
      </c>
      <c r="O277" s="33">
        <f>'Hx'!N434</f>
        <v>0</v>
      </c>
      <c r="P277" s="243">
        <f>K277</f>
        <v>1756.394510855155</v>
      </c>
    </row>
    <row r="278" spans="1:16" ht="15">
      <c r="A278" s="2">
        <v>66</v>
      </c>
      <c r="B278" s="131" t="str">
        <f>'Hx'!A423</f>
        <v>Э. Абдуллаев </v>
      </c>
      <c r="C278" s="26" t="str">
        <f>'Hx'!B423</f>
        <v>AZE</v>
      </c>
      <c r="D278" s="33">
        <f>'Hx'!C423</f>
        <v>0</v>
      </c>
      <c r="E278" s="33">
        <f>'Hx'!D423</f>
        <v>1753.66435224535</v>
      </c>
      <c r="F278" s="33">
        <f>'Hx'!E423</f>
        <v>0</v>
      </c>
      <c r="G278" s="33">
        <f>'Hx'!F423</f>
        <v>0</v>
      </c>
      <c r="H278" s="33">
        <f>'Hx'!G423</f>
        <v>0</v>
      </c>
      <c r="I278" s="33">
        <f>'Hx'!H423</f>
        <v>0</v>
      </c>
      <c r="J278" s="33">
        <f>'Hx'!I423</f>
        <v>0</v>
      </c>
      <c r="K278" s="33">
        <f>'Hx'!J423</f>
        <v>1717.2585529111086</v>
      </c>
      <c r="L278" s="33">
        <f>'Hx'!K423</f>
        <v>0</v>
      </c>
      <c r="M278" s="33">
        <f>'Hx'!L423</f>
        <v>0</v>
      </c>
      <c r="N278" s="33">
        <f>'Hx'!M423</f>
        <v>0</v>
      </c>
      <c r="O278" s="33">
        <f>'Hx'!N423</f>
        <v>0</v>
      </c>
      <c r="P278" s="243">
        <f>K278</f>
        <v>1717.2585529111086</v>
      </c>
    </row>
  </sheetData>
  <printOptions/>
  <pageMargins left="0.75" right="0.75" top="1" bottom="1" header="0.5" footer="0.5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0"/>
  <sheetViews>
    <sheetView zoomScale="60" zoomScaleNormal="60" workbookViewId="0" topLeftCell="A186">
      <selection activeCell="A442" sqref="A442:IV442"/>
    </sheetView>
  </sheetViews>
  <sheetFormatPr defaultColWidth="8.796875" defaultRowHeight="15"/>
  <cols>
    <col min="1" max="1" width="18" style="0" customWidth="1"/>
    <col min="2" max="2" width="13.296875" style="0" customWidth="1"/>
    <col min="3" max="3" width="10.8984375" style="0" customWidth="1"/>
    <col min="4" max="6" width="10.796875" style="0" bestFit="1" customWidth="1"/>
    <col min="7" max="11" width="10.69921875" style="0" customWidth="1"/>
    <col min="12" max="12" width="11.8984375" style="0" customWidth="1"/>
    <col min="13" max="13" width="10.8984375" style="0" customWidth="1"/>
    <col min="14" max="14" width="18.296875" style="0" customWidth="1"/>
    <col min="15" max="15" width="12.3984375" style="0" customWidth="1"/>
    <col min="17" max="17" width="13.09765625" style="0" customWidth="1"/>
    <col min="20" max="20" width="16.8984375" style="0" customWidth="1"/>
  </cols>
  <sheetData>
    <row r="1" ht="20.25">
      <c r="D1" s="23" t="s">
        <v>159</v>
      </c>
    </row>
    <row r="2" spans="1:5" ht="15.75">
      <c r="A2" s="51" t="s">
        <v>152</v>
      </c>
      <c r="B2" s="51" t="s">
        <v>153</v>
      </c>
      <c r="C2" s="1"/>
      <c r="D2" s="1"/>
      <c r="E2" s="1"/>
    </row>
    <row r="3" spans="1:6" ht="15.75">
      <c r="A3" s="51" t="s">
        <v>30</v>
      </c>
      <c r="B3" s="7">
        <v>2600</v>
      </c>
      <c r="D3" s="9" t="s">
        <v>8</v>
      </c>
      <c r="F3" s="9" t="s">
        <v>12</v>
      </c>
    </row>
    <row r="4" spans="1:6" ht="15.75">
      <c r="A4" s="51" t="s">
        <v>63</v>
      </c>
      <c r="B4" s="7">
        <v>2100</v>
      </c>
      <c r="D4" s="9">
        <v>2</v>
      </c>
      <c r="F4" s="9">
        <v>28</v>
      </c>
    </row>
    <row r="5" spans="1:6" ht="15.75">
      <c r="A5" s="51" t="s">
        <v>31</v>
      </c>
      <c r="B5" s="7">
        <v>1800</v>
      </c>
      <c r="D5" s="13" t="s">
        <v>14</v>
      </c>
      <c r="F5" s="13" t="s">
        <v>15</v>
      </c>
    </row>
    <row r="6" spans="1:13" ht="16.5" thickBot="1">
      <c r="A6" s="21" t="s">
        <v>111</v>
      </c>
      <c r="B6" s="22"/>
      <c r="C6" s="22"/>
      <c r="D6" s="22"/>
      <c r="M6" t="s">
        <v>69</v>
      </c>
    </row>
    <row r="7" spans="1:17" ht="15.75">
      <c r="A7" s="2" t="s">
        <v>64</v>
      </c>
      <c r="B7" s="2" t="s">
        <v>65</v>
      </c>
      <c r="C7" s="7" t="s">
        <v>0</v>
      </c>
      <c r="D7" s="2" t="s">
        <v>4</v>
      </c>
      <c r="E7" s="2" t="s">
        <v>11</v>
      </c>
      <c r="F7" s="2" t="s">
        <v>5</v>
      </c>
      <c r="G7" s="8" t="s">
        <v>3</v>
      </c>
      <c r="H7" s="8" t="s">
        <v>6</v>
      </c>
      <c r="I7" s="8" t="s">
        <v>7</v>
      </c>
      <c r="J7" s="10" t="s">
        <v>9</v>
      </c>
      <c r="K7" s="11" t="s">
        <v>10</v>
      </c>
      <c r="L7" s="19" t="s">
        <v>45</v>
      </c>
      <c r="M7" s="2" t="s">
        <v>66</v>
      </c>
      <c r="N7" s="8" t="s">
        <v>1</v>
      </c>
      <c r="O7" s="18" t="s">
        <v>2</v>
      </c>
      <c r="P7" s="8" t="s">
        <v>67</v>
      </c>
      <c r="Q7" s="8" t="s">
        <v>68</v>
      </c>
    </row>
    <row r="8" spans="1:17" ht="15.75">
      <c r="A8" s="14" t="s">
        <v>23</v>
      </c>
      <c r="B8" s="15" t="s">
        <v>42</v>
      </c>
      <c r="C8" s="17">
        <v>1800</v>
      </c>
      <c r="D8" s="4">
        <f aca="true" t="shared" si="0" ref="D8:D22">C8-1600</f>
        <v>200</v>
      </c>
      <c r="E8" s="2">
        <v>24.5</v>
      </c>
      <c r="F8" s="6">
        <f aca="true" t="shared" si="1" ref="F8:F22">E8*90/$F$4</f>
        <v>78.75</v>
      </c>
      <c r="G8" s="6">
        <f aca="true" t="shared" si="2" ref="G8:G22">(D8*O8)/N8</f>
        <v>45.107142857142854</v>
      </c>
      <c r="H8" s="6">
        <f aca="true" t="shared" si="3" ref="H8:H22">IF(G8&gt;P8,O8+(G8-O8)*(P8-O8)/(Q8-O8),0)</f>
        <v>0</v>
      </c>
      <c r="I8" s="6">
        <f aca="true" t="shared" si="4" ref="I8:I22">IF(H8&gt;0,$D$4*(F8-H8),$D$4*(F8-G8))</f>
        <v>67.28571428571429</v>
      </c>
      <c r="J8" s="6">
        <f aca="true" t="shared" si="5" ref="J8:J22">D8+I8</f>
        <v>267.2857142857143</v>
      </c>
      <c r="K8" s="58">
        <f aca="true" t="shared" si="6" ref="K8:K22">J8+1600</f>
        <v>1867.2857142857142</v>
      </c>
      <c r="L8" s="19"/>
      <c r="M8" s="4">
        <f>COUNTIF(C8:C22,"&gt;0")</f>
        <v>15</v>
      </c>
      <c r="N8" s="4">
        <f>(SUM(D8:D22))/M8</f>
        <v>200</v>
      </c>
      <c r="O8" s="4">
        <f>(SUM(F8:F22))/M8</f>
        <v>45.107142857142854</v>
      </c>
      <c r="P8" s="4">
        <f>F8</f>
        <v>78.75</v>
      </c>
      <c r="Q8" s="4">
        <f>MAX(G8:G22)</f>
        <v>45.107142857142854</v>
      </c>
    </row>
    <row r="9" spans="1:17" ht="15.75">
      <c r="A9" s="14" t="s">
        <v>24</v>
      </c>
      <c r="B9" s="15" t="s">
        <v>40</v>
      </c>
      <c r="C9" s="17">
        <v>1800</v>
      </c>
      <c r="D9" s="4">
        <f t="shared" si="0"/>
        <v>200</v>
      </c>
      <c r="E9" s="2">
        <v>19.5</v>
      </c>
      <c r="F9" s="6">
        <f t="shared" si="1"/>
        <v>62.67857142857143</v>
      </c>
      <c r="G9" s="6">
        <f t="shared" si="2"/>
        <v>45.107142857142854</v>
      </c>
      <c r="H9" s="6">
        <f t="shared" si="3"/>
        <v>0</v>
      </c>
      <c r="I9" s="6">
        <f t="shared" si="4"/>
        <v>35.14285714285715</v>
      </c>
      <c r="J9" s="6">
        <f t="shared" si="5"/>
        <v>235.14285714285717</v>
      </c>
      <c r="K9" s="58">
        <f t="shared" si="6"/>
        <v>1835.142857142857</v>
      </c>
      <c r="L9" s="19"/>
      <c r="M9" s="4">
        <f aca="true" t="shared" si="7" ref="M9:M22">M8</f>
        <v>15</v>
      </c>
      <c r="N9" s="4">
        <f aca="true" t="shared" si="8" ref="N9:N22">N8</f>
        <v>200</v>
      </c>
      <c r="O9" s="4">
        <f aca="true" t="shared" si="9" ref="O9:O22">O8</f>
        <v>45.107142857142854</v>
      </c>
      <c r="P9" s="4">
        <f aca="true" t="shared" si="10" ref="P9:P22">P8</f>
        <v>78.75</v>
      </c>
      <c r="Q9" s="4">
        <f aca="true" t="shared" si="11" ref="Q9:Q22">Q8</f>
        <v>45.107142857142854</v>
      </c>
    </row>
    <row r="10" spans="1:17" ht="15.75">
      <c r="A10" s="14" t="s">
        <v>19</v>
      </c>
      <c r="B10" s="15" t="s">
        <v>41</v>
      </c>
      <c r="C10" s="17">
        <v>1800</v>
      </c>
      <c r="D10" s="4">
        <f t="shared" si="0"/>
        <v>200</v>
      </c>
      <c r="E10" s="2">
        <v>15.5</v>
      </c>
      <c r="F10" s="6">
        <f t="shared" si="1"/>
        <v>49.82142857142857</v>
      </c>
      <c r="G10" s="6">
        <f t="shared" si="2"/>
        <v>45.107142857142854</v>
      </c>
      <c r="H10" s="6">
        <f t="shared" si="3"/>
        <v>0</v>
      </c>
      <c r="I10" s="6">
        <f t="shared" si="4"/>
        <v>9.42857142857143</v>
      </c>
      <c r="J10" s="6">
        <f t="shared" si="5"/>
        <v>209.42857142857144</v>
      </c>
      <c r="K10" s="58">
        <f t="shared" si="6"/>
        <v>1809.4285714285716</v>
      </c>
      <c r="L10" s="19"/>
      <c r="M10" s="4">
        <f t="shared" si="7"/>
        <v>15</v>
      </c>
      <c r="N10" s="4">
        <f t="shared" si="8"/>
        <v>200</v>
      </c>
      <c r="O10" s="4">
        <f t="shared" si="9"/>
        <v>45.107142857142854</v>
      </c>
      <c r="P10" s="4">
        <f t="shared" si="10"/>
        <v>78.75</v>
      </c>
      <c r="Q10" s="4">
        <f t="shared" si="11"/>
        <v>45.107142857142854</v>
      </c>
    </row>
    <row r="11" spans="1:17" ht="15.75">
      <c r="A11" s="14" t="s">
        <v>25</v>
      </c>
      <c r="B11" s="15" t="s">
        <v>42</v>
      </c>
      <c r="C11" s="17">
        <v>1800</v>
      </c>
      <c r="D11" s="4">
        <f t="shared" si="0"/>
        <v>200</v>
      </c>
      <c r="E11" s="2">
        <v>15.5</v>
      </c>
      <c r="F11" s="6">
        <f t="shared" si="1"/>
        <v>49.82142857142857</v>
      </c>
      <c r="G11" s="6">
        <f t="shared" si="2"/>
        <v>45.107142857142854</v>
      </c>
      <c r="H11" s="6">
        <f t="shared" si="3"/>
        <v>0</v>
      </c>
      <c r="I11" s="6">
        <f t="shared" si="4"/>
        <v>9.42857142857143</v>
      </c>
      <c r="J11" s="6">
        <f t="shared" si="5"/>
        <v>209.42857142857144</v>
      </c>
      <c r="K11" s="58">
        <f t="shared" si="6"/>
        <v>1809.4285714285716</v>
      </c>
      <c r="L11" s="19"/>
      <c r="M11" s="4">
        <f t="shared" si="7"/>
        <v>15</v>
      </c>
      <c r="N11" s="4">
        <f t="shared" si="8"/>
        <v>200</v>
      </c>
      <c r="O11" s="4">
        <f t="shared" si="9"/>
        <v>45.107142857142854</v>
      </c>
      <c r="P11" s="4">
        <f t="shared" si="10"/>
        <v>78.75</v>
      </c>
      <c r="Q11" s="4">
        <f t="shared" si="11"/>
        <v>45.107142857142854</v>
      </c>
    </row>
    <row r="12" spans="1:17" ht="15.75">
      <c r="A12" s="14" t="s">
        <v>17</v>
      </c>
      <c r="B12" s="15" t="s">
        <v>42</v>
      </c>
      <c r="C12" s="17">
        <v>1800</v>
      </c>
      <c r="D12" s="4">
        <f t="shared" si="0"/>
        <v>200</v>
      </c>
      <c r="E12" s="2">
        <v>15</v>
      </c>
      <c r="F12" s="6">
        <f t="shared" si="1"/>
        <v>48.214285714285715</v>
      </c>
      <c r="G12" s="6">
        <f t="shared" si="2"/>
        <v>45.107142857142854</v>
      </c>
      <c r="H12" s="6">
        <f t="shared" si="3"/>
        <v>0</v>
      </c>
      <c r="I12" s="6">
        <f t="shared" si="4"/>
        <v>6.214285714285722</v>
      </c>
      <c r="J12" s="6">
        <f t="shared" si="5"/>
        <v>206.21428571428572</v>
      </c>
      <c r="K12" s="58">
        <f t="shared" si="6"/>
        <v>1806.2142857142858</v>
      </c>
      <c r="L12" s="19"/>
      <c r="M12" s="4">
        <f t="shared" si="7"/>
        <v>15</v>
      </c>
      <c r="N12" s="4">
        <f t="shared" si="8"/>
        <v>200</v>
      </c>
      <c r="O12" s="4">
        <f t="shared" si="9"/>
        <v>45.107142857142854</v>
      </c>
      <c r="P12" s="4">
        <f t="shared" si="10"/>
        <v>78.75</v>
      </c>
      <c r="Q12" s="4">
        <f t="shared" si="11"/>
        <v>45.107142857142854</v>
      </c>
    </row>
    <row r="13" spans="1:17" ht="15.75">
      <c r="A13" s="14" t="s">
        <v>18</v>
      </c>
      <c r="B13" s="15" t="s">
        <v>42</v>
      </c>
      <c r="C13" s="17">
        <v>1800</v>
      </c>
      <c r="D13" s="4">
        <f t="shared" si="0"/>
        <v>200</v>
      </c>
      <c r="E13" s="2">
        <v>14</v>
      </c>
      <c r="F13" s="6">
        <f t="shared" si="1"/>
        <v>45</v>
      </c>
      <c r="G13" s="6">
        <f t="shared" si="2"/>
        <v>45.107142857142854</v>
      </c>
      <c r="H13" s="6">
        <f t="shared" si="3"/>
        <v>0</v>
      </c>
      <c r="I13" s="6">
        <f t="shared" si="4"/>
        <v>-0.2142857142857082</v>
      </c>
      <c r="J13" s="6">
        <f t="shared" si="5"/>
        <v>199.78571428571428</v>
      </c>
      <c r="K13" s="58">
        <f t="shared" si="6"/>
        <v>1799.7857142857142</v>
      </c>
      <c r="L13" s="19"/>
      <c r="M13" s="4">
        <f t="shared" si="7"/>
        <v>15</v>
      </c>
      <c r="N13" s="4">
        <f t="shared" si="8"/>
        <v>200</v>
      </c>
      <c r="O13" s="4">
        <f t="shared" si="9"/>
        <v>45.107142857142854</v>
      </c>
      <c r="P13" s="4">
        <f t="shared" si="10"/>
        <v>78.75</v>
      </c>
      <c r="Q13" s="4">
        <f t="shared" si="11"/>
        <v>45.107142857142854</v>
      </c>
    </row>
    <row r="14" spans="1:17" ht="15.75">
      <c r="A14" s="14" t="s">
        <v>20</v>
      </c>
      <c r="B14" s="15" t="s">
        <v>42</v>
      </c>
      <c r="C14" s="17">
        <v>1800</v>
      </c>
      <c r="D14" s="4">
        <f t="shared" si="0"/>
        <v>200</v>
      </c>
      <c r="E14" s="2">
        <v>14</v>
      </c>
      <c r="F14" s="6">
        <f t="shared" si="1"/>
        <v>45</v>
      </c>
      <c r="G14" s="6">
        <f t="shared" si="2"/>
        <v>45.107142857142854</v>
      </c>
      <c r="H14" s="6">
        <f t="shared" si="3"/>
        <v>0</v>
      </c>
      <c r="I14" s="6">
        <f t="shared" si="4"/>
        <v>-0.2142857142857082</v>
      </c>
      <c r="J14" s="6">
        <f t="shared" si="5"/>
        <v>199.78571428571428</v>
      </c>
      <c r="K14" s="58">
        <f t="shared" si="6"/>
        <v>1799.7857142857142</v>
      </c>
      <c r="L14" s="19"/>
      <c r="M14" s="4">
        <f t="shared" si="7"/>
        <v>15</v>
      </c>
      <c r="N14" s="4">
        <f t="shared" si="8"/>
        <v>200</v>
      </c>
      <c r="O14" s="4">
        <f t="shared" si="9"/>
        <v>45.107142857142854</v>
      </c>
      <c r="P14" s="4">
        <f t="shared" si="10"/>
        <v>78.75</v>
      </c>
      <c r="Q14" s="4">
        <f t="shared" si="11"/>
        <v>45.107142857142854</v>
      </c>
    </row>
    <row r="15" spans="1:17" ht="15.75">
      <c r="A15" s="14" t="s">
        <v>16</v>
      </c>
      <c r="B15" s="15" t="s">
        <v>42</v>
      </c>
      <c r="C15" s="17">
        <v>1800</v>
      </c>
      <c r="D15" s="4">
        <f t="shared" si="0"/>
        <v>200</v>
      </c>
      <c r="E15" s="2">
        <v>13.5</v>
      </c>
      <c r="F15" s="6">
        <f t="shared" si="1"/>
        <v>43.392857142857146</v>
      </c>
      <c r="G15" s="6">
        <f t="shared" si="2"/>
        <v>45.107142857142854</v>
      </c>
      <c r="H15" s="6">
        <f t="shared" si="3"/>
        <v>0</v>
      </c>
      <c r="I15" s="6">
        <f t="shared" si="4"/>
        <v>-3.4285714285714164</v>
      </c>
      <c r="J15" s="6">
        <f t="shared" si="5"/>
        <v>196.57142857142858</v>
      </c>
      <c r="K15" s="58">
        <f t="shared" si="6"/>
        <v>1796.5714285714287</v>
      </c>
      <c r="L15" s="19"/>
      <c r="M15" s="4">
        <f t="shared" si="7"/>
        <v>15</v>
      </c>
      <c r="N15" s="4">
        <f t="shared" si="8"/>
        <v>200</v>
      </c>
      <c r="O15" s="4">
        <f t="shared" si="9"/>
        <v>45.107142857142854</v>
      </c>
      <c r="P15" s="4">
        <f t="shared" si="10"/>
        <v>78.75</v>
      </c>
      <c r="Q15" s="4">
        <f t="shared" si="11"/>
        <v>45.107142857142854</v>
      </c>
    </row>
    <row r="16" spans="1:17" ht="15.75">
      <c r="A16" s="14" t="s">
        <v>13</v>
      </c>
      <c r="B16" s="15" t="s">
        <v>43</v>
      </c>
      <c r="C16" s="17">
        <v>1800</v>
      </c>
      <c r="D16" s="4">
        <f t="shared" si="0"/>
        <v>200</v>
      </c>
      <c r="E16" s="2">
        <v>13</v>
      </c>
      <c r="F16" s="6">
        <f t="shared" si="1"/>
        <v>41.785714285714285</v>
      </c>
      <c r="G16" s="6">
        <f t="shared" si="2"/>
        <v>45.107142857142854</v>
      </c>
      <c r="H16" s="6">
        <f t="shared" si="3"/>
        <v>0</v>
      </c>
      <c r="I16" s="6">
        <f t="shared" si="4"/>
        <v>-6.642857142857139</v>
      </c>
      <c r="J16" s="6">
        <f t="shared" si="5"/>
        <v>193.35714285714286</v>
      </c>
      <c r="K16" s="58">
        <f t="shared" si="6"/>
        <v>1793.357142857143</v>
      </c>
      <c r="L16" s="19"/>
      <c r="M16" s="4">
        <f t="shared" si="7"/>
        <v>15</v>
      </c>
      <c r="N16" s="4">
        <f t="shared" si="8"/>
        <v>200</v>
      </c>
      <c r="O16" s="4">
        <f t="shared" si="9"/>
        <v>45.107142857142854</v>
      </c>
      <c r="P16" s="4">
        <f t="shared" si="10"/>
        <v>78.75</v>
      </c>
      <c r="Q16" s="4">
        <f t="shared" si="11"/>
        <v>45.107142857142854</v>
      </c>
    </row>
    <row r="17" spans="1:17" ht="15.75">
      <c r="A17" s="14" t="s">
        <v>26</v>
      </c>
      <c r="B17" s="15" t="s">
        <v>43</v>
      </c>
      <c r="C17" s="17">
        <v>1800</v>
      </c>
      <c r="D17" s="4">
        <f t="shared" si="0"/>
        <v>200</v>
      </c>
      <c r="E17" s="2">
        <v>13</v>
      </c>
      <c r="F17" s="6">
        <f t="shared" si="1"/>
        <v>41.785714285714285</v>
      </c>
      <c r="G17" s="6">
        <f t="shared" si="2"/>
        <v>45.107142857142854</v>
      </c>
      <c r="H17" s="6">
        <f t="shared" si="3"/>
        <v>0</v>
      </c>
      <c r="I17" s="6">
        <f t="shared" si="4"/>
        <v>-6.642857142857139</v>
      </c>
      <c r="J17" s="6">
        <f t="shared" si="5"/>
        <v>193.35714285714286</v>
      </c>
      <c r="K17" s="58">
        <f t="shared" si="6"/>
        <v>1793.357142857143</v>
      </c>
      <c r="L17" s="19"/>
      <c r="M17" s="4">
        <f t="shared" si="7"/>
        <v>15</v>
      </c>
      <c r="N17" s="4">
        <f t="shared" si="8"/>
        <v>200</v>
      </c>
      <c r="O17" s="4">
        <f t="shared" si="9"/>
        <v>45.107142857142854</v>
      </c>
      <c r="P17" s="4">
        <f t="shared" si="10"/>
        <v>78.75</v>
      </c>
      <c r="Q17" s="4">
        <f t="shared" si="11"/>
        <v>45.107142857142854</v>
      </c>
    </row>
    <row r="18" spans="1:17" ht="15.75">
      <c r="A18" s="14" t="s">
        <v>21</v>
      </c>
      <c r="B18" s="15" t="s">
        <v>44</v>
      </c>
      <c r="C18" s="17">
        <v>1800</v>
      </c>
      <c r="D18" s="4">
        <f t="shared" si="0"/>
        <v>200</v>
      </c>
      <c r="E18" s="2">
        <v>12</v>
      </c>
      <c r="F18" s="6">
        <f t="shared" si="1"/>
        <v>38.57142857142857</v>
      </c>
      <c r="G18" s="6">
        <f t="shared" si="2"/>
        <v>45.107142857142854</v>
      </c>
      <c r="H18" s="6">
        <f t="shared" si="3"/>
        <v>0</v>
      </c>
      <c r="I18" s="6">
        <f t="shared" si="4"/>
        <v>-13.07142857142857</v>
      </c>
      <c r="J18" s="6">
        <f t="shared" si="5"/>
        <v>186.92857142857144</v>
      </c>
      <c r="K18" s="58">
        <f t="shared" si="6"/>
        <v>1786.9285714285716</v>
      </c>
      <c r="L18" s="19"/>
      <c r="M18" s="4">
        <f t="shared" si="7"/>
        <v>15</v>
      </c>
      <c r="N18" s="4">
        <f t="shared" si="8"/>
        <v>200</v>
      </c>
      <c r="O18" s="4">
        <f t="shared" si="9"/>
        <v>45.107142857142854</v>
      </c>
      <c r="P18" s="4">
        <f t="shared" si="10"/>
        <v>78.75</v>
      </c>
      <c r="Q18" s="4">
        <f t="shared" si="11"/>
        <v>45.107142857142854</v>
      </c>
    </row>
    <row r="19" spans="1:17" ht="15.75">
      <c r="A19" s="14" t="s">
        <v>27</v>
      </c>
      <c r="B19" s="15" t="s">
        <v>42</v>
      </c>
      <c r="C19" s="17">
        <v>1800</v>
      </c>
      <c r="D19" s="4">
        <f t="shared" si="0"/>
        <v>200</v>
      </c>
      <c r="E19" s="2">
        <v>10.5</v>
      </c>
      <c r="F19" s="6">
        <f t="shared" si="1"/>
        <v>33.75</v>
      </c>
      <c r="G19" s="6">
        <f t="shared" si="2"/>
        <v>45.107142857142854</v>
      </c>
      <c r="H19" s="6">
        <f t="shared" si="3"/>
        <v>0</v>
      </c>
      <c r="I19" s="6">
        <f t="shared" si="4"/>
        <v>-22.714285714285708</v>
      </c>
      <c r="J19" s="6">
        <f t="shared" si="5"/>
        <v>177.28571428571428</v>
      </c>
      <c r="K19" s="58">
        <f t="shared" si="6"/>
        <v>1777.2857142857142</v>
      </c>
      <c r="L19" s="19"/>
      <c r="M19" s="4">
        <f t="shared" si="7"/>
        <v>15</v>
      </c>
      <c r="N19" s="4">
        <f t="shared" si="8"/>
        <v>200</v>
      </c>
      <c r="O19" s="4">
        <f t="shared" si="9"/>
        <v>45.107142857142854</v>
      </c>
      <c r="P19" s="4">
        <f t="shared" si="10"/>
        <v>78.75</v>
      </c>
      <c r="Q19" s="4">
        <f t="shared" si="11"/>
        <v>45.107142857142854</v>
      </c>
    </row>
    <row r="20" spans="1:17" ht="15.75">
      <c r="A20" s="14" t="s">
        <v>22</v>
      </c>
      <c r="B20" s="16" t="s">
        <v>44</v>
      </c>
      <c r="C20" s="17">
        <v>1800</v>
      </c>
      <c r="D20" s="4">
        <f t="shared" si="0"/>
        <v>200</v>
      </c>
      <c r="E20" s="2">
        <v>10.5</v>
      </c>
      <c r="F20" s="6">
        <f t="shared" si="1"/>
        <v>33.75</v>
      </c>
      <c r="G20" s="6">
        <f t="shared" si="2"/>
        <v>45.107142857142854</v>
      </c>
      <c r="H20" s="6">
        <f t="shared" si="3"/>
        <v>0</v>
      </c>
      <c r="I20" s="6">
        <f t="shared" si="4"/>
        <v>-22.714285714285708</v>
      </c>
      <c r="J20" s="6">
        <f t="shared" si="5"/>
        <v>177.28571428571428</v>
      </c>
      <c r="K20" s="58">
        <f t="shared" si="6"/>
        <v>1777.2857142857142</v>
      </c>
      <c r="L20" s="19"/>
      <c r="M20" s="4">
        <f t="shared" si="7"/>
        <v>15</v>
      </c>
      <c r="N20" s="4">
        <f t="shared" si="8"/>
        <v>200</v>
      </c>
      <c r="O20" s="4">
        <f t="shared" si="9"/>
        <v>45.107142857142854</v>
      </c>
      <c r="P20" s="4">
        <f t="shared" si="10"/>
        <v>78.75</v>
      </c>
      <c r="Q20" s="4">
        <f t="shared" si="11"/>
        <v>45.107142857142854</v>
      </c>
    </row>
    <row r="21" spans="1:17" ht="15.75">
      <c r="A21" s="14" t="s">
        <v>28</v>
      </c>
      <c r="B21" s="1" t="s">
        <v>109</v>
      </c>
      <c r="C21" s="17">
        <v>1800</v>
      </c>
      <c r="D21" s="4">
        <f t="shared" si="0"/>
        <v>200</v>
      </c>
      <c r="E21" s="2">
        <v>10</v>
      </c>
      <c r="F21" s="6">
        <f t="shared" si="1"/>
        <v>32.142857142857146</v>
      </c>
      <c r="G21" s="6">
        <f t="shared" si="2"/>
        <v>45.107142857142854</v>
      </c>
      <c r="H21" s="6">
        <f t="shared" si="3"/>
        <v>0</v>
      </c>
      <c r="I21" s="6">
        <f t="shared" si="4"/>
        <v>-25.928571428571416</v>
      </c>
      <c r="J21" s="6">
        <f t="shared" si="5"/>
        <v>174.07142857142858</v>
      </c>
      <c r="K21" s="58">
        <f t="shared" si="6"/>
        <v>1774.0714285714287</v>
      </c>
      <c r="L21" s="19"/>
      <c r="M21" s="4">
        <f t="shared" si="7"/>
        <v>15</v>
      </c>
      <c r="N21" s="4">
        <f t="shared" si="8"/>
        <v>200</v>
      </c>
      <c r="O21" s="4">
        <f t="shared" si="9"/>
        <v>45.107142857142854</v>
      </c>
      <c r="P21" s="4">
        <f t="shared" si="10"/>
        <v>78.75</v>
      </c>
      <c r="Q21" s="4">
        <f t="shared" si="11"/>
        <v>45.107142857142854</v>
      </c>
    </row>
    <row r="22" spans="1:17" ht="16.5" thickBot="1">
      <c r="A22" s="14" t="s">
        <v>29</v>
      </c>
      <c r="B22" s="15" t="s">
        <v>42</v>
      </c>
      <c r="C22" s="17">
        <v>1800</v>
      </c>
      <c r="D22" s="4">
        <f t="shared" si="0"/>
        <v>200</v>
      </c>
      <c r="E22" s="2">
        <v>10</v>
      </c>
      <c r="F22" s="6">
        <f t="shared" si="1"/>
        <v>32.142857142857146</v>
      </c>
      <c r="G22" s="6">
        <f t="shared" si="2"/>
        <v>45.107142857142854</v>
      </c>
      <c r="H22" s="6">
        <f t="shared" si="3"/>
        <v>0</v>
      </c>
      <c r="I22" s="6">
        <f t="shared" si="4"/>
        <v>-25.928571428571416</v>
      </c>
      <c r="J22" s="6">
        <f t="shared" si="5"/>
        <v>174.07142857142858</v>
      </c>
      <c r="K22" s="59">
        <f t="shared" si="6"/>
        <v>1774.0714285714287</v>
      </c>
      <c r="L22" s="19"/>
      <c r="M22" s="4">
        <f t="shared" si="7"/>
        <v>15</v>
      </c>
      <c r="N22" s="4">
        <f t="shared" si="8"/>
        <v>200</v>
      </c>
      <c r="O22" s="4">
        <f t="shared" si="9"/>
        <v>45.107142857142854</v>
      </c>
      <c r="P22" s="4">
        <f t="shared" si="10"/>
        <v>78.75</v>
      </c>
      <c r="Q22" s="4">
        <f t="shared" si="11"/>
        <v>45.107142857142854</v>
      </c>
    </row>
    <row r="23" spans="1:6" ht="15.75">
      <c r="A23" s="54"/>
      <c r="B23" s="55"/>
      <c r="D23" s="9" t="s">
        <v>8</v>
      </c>
      <c r="F23" s="9" t="s">
        <v>12</v>
      </c>
    </row>
    <row r="24" spans="1:6" ht="15.75">
      <c r="A24" s="54"/>
      <c r="B24" s="55"/>
      <c r="D24" s="9">
        <v>2</v>
      </c>
      <c r="F24" s="9">
        <v>28</v>
      </c>
    </row>
    <row r="25" spans="1:6" ht="15.75">
      <c r="A25" s="54"/>
      <c r="B25" s="55"/>
      <c r="D25" s="13" t="s">
        <v>14</v>
      </c>
      <c r="F25" s="13" t="s">
        <v>15</v>
      </c>
    </row>
    <row r="26" spans="1:13" ht="16.5" thickBot="1">
      <c r="A26" s="21" t="s">
        <v>146</v>
      </c>
      <c r="B26" s="22"/>
      <c r="C26" s="22"/>
      <c r="D26" s="22"/>
      <c r="M26" t="s">
        <v>69</v>
      </c>
    </row>
    <row r="27" spans="1:17" ht="15.75">
      <c r="A27" s="51" t="s">
        <v>64</v>
      </c>
      <c r="B27" s="51" t="s">
        <v>65</v>
      </c>
      <c r="C27" s="7" t="s">
        <v>0</v>
      </c>
      <c r="D27" s="2" t="s">
        <v>4</v>
      </c>
      <c r="E27" s="2" t="s">
        <v>11</v>
      </c>
      <c r="F27" s="2" t="s">
        <v>5</v>
      </c>
      <c r="G27" s="8" t="s">
        <v>3</v>
      </c>
      <c r="H27" s="8" t="s">
        <v>6</v>
      </c>
      <c r="I27" s="8" t="s">
        <v>7</v>
      </c>
      <c r="J27" s="10" t="s">
        <v>9</v>
      </c>
      <c r="K27" s="11" t="s">
        <v>10</v>
      </c>
      <c r="L27" s="19" t="s">
        <v>45</v>
      </c>
      <c r="M27" s="2" t="s">
        <v>66</v>
      </c>
      <c r="N27" s="8" t="s">
        <v>1</v>
      </c>
      <c r="O27" s="18" t="s">
        <v>2</v>
      </c>
      <c r="P27" s="8" t="s">
        <v>67</v>
      </c>
      <c r="Q27" s="8" t="s">
        <v>68</v>
      </c>
    </row>
    <row r="28" spans="1:17" ht="15.75">
      <c r="A28" s="28" t="s">
        <v>71</v>
      </c>
      <c r="B28" s="15" t="s">
        <v>40</v>
      </c>
      <c r="C28" s="17">
        <v>1800</v>
      </c>
      <c r="D28" s="4">
        <f aca="true" t="shared" si="12" ref="D28:D38">C28-1600</f>
        <v>200</v>
      </c>
      <c r="E28" s="29">
        <v>18</v>
      </c>
      <c r="F28" s="6">
        <f aca="true" t="shared" si="13" ref="F28:F38">E28*90/$F$24</f>
        <v>57.857142857142854</v>
      </c>
      <c r="G28" s="6">
        <f>(D28*O28)/N28</f>
        <v>42.512141574080225</v>
      </c>
      <c r="H28" s="6">
        <f aca="true" t="shared" si="14" ref="H28:H38">IF(G28&gt;P28,O28+(G28-O28)*(P28-O28)/(Q28-O28),0)</f>
        <v>0</v>
      </c>
      <c r="I28" s="6">
        <f aca="true" t="shared" si="15" ref="I28:I38">IF(H28&gt;0,$D$24*(F28-H28),$D$24*(F28-G28))</f>
        <v>30.69000256612526</v>
      </c>
      <c r="J28" s="6">
        <f aca="true" t="shared" si="16" ref="J28:J38">D28+I28</f>
        <v>230.69000256612526</v>
      </c>
      <c r="K28" s="60">
        <f aca="true" t="shared" si="17" ref="K28:K38">J28+1600</f>
        <v>1830.6900025661253</v>
      </c>
      <c r="L28" s="19"/>
      <c r="M28" s="4">
        <f>COUNTIF(C28:C38,"&gt;0")</f>
        <v>11</v>
      </c>
      <c r="N28" s="4">
        <f>(SUM(D28:D38))/M28</f>
        <v>195.2077922077922</v>
      </c>
      <c r="O28" s="4">
        <f>(SUM(F28:F38))/M28</f>
        <v>41.49350649350649</v>
      </c>
      <c r="P28" s="4">
        <f>F28</f>
        <v>57.857142857142854</v>
      </c>
      <c r="Q28" s="4">
        <f>MAX(G28:G38)</f>
        <v>43.833054544417735</v>
      </c>
    </row>
    <row r="29" spans="1:17" ht="15.75">
      <c r="A29" s="28" t="s">
        <v>72</v>
      </c>
      <c r="B29" s="15" t="s">
        <v>42</v>
      </c>
      <c r="C29" s="17">
        <v>1800</v>
      </c>
      <c r="D29" s="4">
        <f t="shared" si="12"/>
        <v>200</v>
      </c>
      <c r="E29" s="29">
        <v>17</v>
      </c>
      <c r="F29" s="6">
        <f t="shared" si="13"/>
        <v>54.642857142857146</v>
      </c>
      <c r="G29" s="6">
        <f aca="true" t="shared" si="18" ref="G29:G38">(D29*O29)/N29</f>
        <v>42.512141574080225</v>
      </c>
      <c r="H29" s="6">
        <f t="shared" si="14"/>
        <v>0</v>
      </c>
      <c r="I29" s="6">
        <f t="shared" si="15"/>
        <v>24.261431137553842</v>
      </c>
      <c r="J29" s="6">
        <f t="shared" si="16"/>
        <v>224.26143113755384</v>
      </c>
      <c r="K29" s="60">
        <f t="shared" si="17"/>
        <v>1824.261431137554</v>
      </c>
      <c r="L29" s="19"/>
      <c r="M29" s="4">
        <f aca="true" t="shared" si="19" ref="M29:M38">M28</f>
        <v>11</v>
      </c>
      <c r="N29" s="4">
        <f aca="true" t="shared" si="20" ref="N29:N38">N28</f>
        <v>195.2077922077922</v>
      </c>
      <c r="O29" s="4">
        <f aca="true" t="shared" si="21" ref="O29:O38">O28</f>
        <v>41.49350649350649</v>
      </c>
      <c r="P29" s="4">
        <f aca="true" t="shared" si="22" ref="P29:P38">P28</f>
        <v>57.857142857142854</v>
      </c>
      <c r="Q29" s="4">
        <f aca="true" t="shared" si="23" ref="Q29:Q38">Q28</f>
        <v>43.833054544417735</v>
      </c>
    </row>
    <row r="30" spans="1:17" ht="15.75">
      <c r="A30" s="28" t="s">
        <v>73</v>
      </c>
      <c r="B30" s="15" t="s">
        <v>43</v>
      </c>
      <c r="C30" s="50">
        <f>K17</f>
        <v>1793.357142857143</v>
      </c>
      <c r="D30" s="4">
        <f t="shared" si="12"/>
        <v>193.3571428571429</v>
      </c>
      <c r="E30" s="29">
        <v>16.5</v>
      </c>
      <c r="F30" s="6">
        <f t="shared" si="13"/>
        <v>53.035714285714285</v>
      </c>
      <c r="G30" s="6">
        <f t="shared" si="18"/>
        <v>41.100131157512564</v>
      </c>
      <c r="H30" s="6">
        <f t="shared" si="14"/>
        <v>0</v>
      </c>
      <c r="I30" s="6">
        <f t="shared" si="15"/>
        <v>23.87116625640344</v>
      </c>
      <c r="J30" s="6">
        <f t="shared" si="16"/>
        <v>217.22830911354635</v>
      </c>
      <c r="K30" s="60">
        <f t="shared" si="17"/>
        <v>1817.2283091135464</v>
      </c>
      <c r="L30" s="19"/>
      <c r="M30" s="4">
        <f t="shared" si="19"/>
        <v>11</v>
      </c>
      <c r="N30" s="4">
        <f t="shared" si="20"/>
        <v>195.2077922077922</v>
      </c>
      <c r="O30" s="4">
        <f t="shared" si="21"/>
        <v>41.49350649350649</v>
      </c>
      <c r="P30" s="4">
        <f t="shared" si="22"/>
        <v>57.857142857142854</v>
      </c>
      <c r="Q30" s="4">
        <f t="shared" si="23"/>
        <v>43.833054544417735</v>
      </c>
    </row>
    <row r="31" spans="1:17" ht="15.75">
      <c r="A31" s="28" t="s">
        <v>74</v>
      </c>
      <c r="B31" s="15" t="s">
        <v>42</v>
      </c>
      <c r="C31" s="17">
        <v>1800</v>
      </c>
      <c r="D31" s="4">
        <f t="shared" si="12"/>
        <v>200</v>
      </c>
      <c r="E31" s="29">
        <v>16</v>
      </c>
      <c r="F31" s="6">
        <f t="shared" si="13"/>
        <v>51.42857142857143</v>
      </c>
      <c r="G31" s="6">
        <f t="shared" si="18"/>
        <v>42.512141574080225</v>
      </c>
      <c r="H31" s="6">
        <f t="shared" si="14"/>
        <v>0</v>
      </c>
      <c r="I31" s="6">
        <f t="shared" si="15"/>
        <v>17.83285970898241</v>
      </c>
      <c r="J31" s="6">
        <f t="shared" si="16"/>
        <v>217.83285970898243</v>
      </c>
      <c r="K31" s="60">
        <f t="shared" si="17"/>
        <v>1817.8328597089824</v>
      </c>
      <c r="L31" s="19"/>
      <c r="M31" s="4">
        <f t="shared" si="19"/>
        <v>11</v>
      </c>
      <c r="N31" s="4">
        <f t="shared" si="20"/>
        <v>195.2077922077922</v>
      </c>
      <c r="O31" s="4">
        <f t="shared" si="21"/>
        <v>41.49350649350649</v>
      </c>
      <c r="P31" s="4">
        <f t="shared" si="22"/>
        <v>57.857142857142854</v>
      </c>
      <c r="Q31" s="4">
        <f t="shared" si="23"/>
        <v>43.833054544417735</v>
      </c>
    </row>
    <row r="32" spans="1:17" ht="15.75">
      <c r="A32" s="28" t="s">
        <v>75</v>
      </c>
      <c r="B32" s="15" t="s">
        <v>42</v>
      </c>
      <c r="C32" s="50">
        <f>K12</f>
        <v>1806.2142857142858</v>
      </c>
      <c r="D32" s="4">
        <f t="shared" si="12"/>
        <v>206.21428571428578</v>
      </c>
      <c r="E32" s="29">
        <v>15</v>
      </c>
      <c r="F32" s="6">
        <f t="shared" si="13"/>
        <v>48.214285714285715</v>
      </c>
      <c r="G32" s="6">
        <f t="shared" si="18"/>
        <v>43.833054544417735</v>
      </c>
      <c r="H32" s="6">
        <f t="shared" si="14"/>
        <v>0</v>
      </c>
      <c r="I32" s="6">
        <f t="shared" si="15"/>
        <v>8.762462339735961</v>
      </c>
      <c r="J32" s="6">
        <f t="shared" si="16"/>
        <v>214.97674805402175</v>
      </c>
      <c r="K32" s="60">
        <f t="shared" si="17"/>
        <v>1814.9767480540218</v>
      </c>
      <c r="L32" s="19"/>
      <c r="M32" s="4">
        <f t="shared" si="19"/>
        <v>11</v>
      </c>
      <c r="N32" s="4">
        <f t="shared" si="20"/>
        <v>195.2077922077922</v>
      </c>
      <c r="O32" s="4">
        <f t="shared" si="21"/>
        <v>41.49350649350649</v>
      </c>
      <c r="P32" s="4">
        <f t="shared" si="22"/>
        <v>57.857142857142854</v>
      </c>
      <c r="Q32" s="4">
        <f t="shared" si="23"/>
        <v>43.833054544417735</v>
      </c>
    </row>
    <row r="33" spans="1:17" ht="15.75">
      <c r="A33" s="28" t="s">
        <v>78</v>
      </c>
      <c r="B33" s="15" t="s">
        <v>42</v>
      </c>
      <c r="C33" s="17">
        <f>K14</f>
        <v>1799.7857142857142</v>
      </c>
      <c r="D33" s="4">
        <f t="shared" si="12"/>
        <v>199.78571428571422</v>
      </c>
      <c r="E33" s="29">
        <v>14.5</v>
      </c>
      <c r="F33" s="6">
        <f t="shared" si="13"/>
        <v>46.607142857142854</v>
      </c>
      <c r="G33" s="6">
        <f t="shared" si="18"/>
        <v>42.46659285096513</v>
      </c>
      <c r="H33" s="6">
        <f t="shared" si="14"/>
        <v>0</v>
      </c>
      <c r="I33" s="6">
        <f t="shared" si="15"/>
        <v>8.281100012355452</v>
      </c>
      <c r="J33" s="6">
        <f t="shared" si="16"/>
        <v>208.0668142980697</v>
      </c>
      <c r="K33" s="60">
        <f t="shared" si="17"/>
        <v>1808.0668142980696</v>
      </c>
      <c r="L33" s="19"/>
      <c r="M33" s="4">
        <f t="shared" si="19"/>
        <v>11</v>
      </c>
      <c r="N33" s="4">
        <f t="shared" si="20"/>
        <v>195.2077922077922</v>
      </c>
      <c r="O33" s="4">
        <f t="shared" si="21"/>
        <v>41.49350649350649</v>
      </c>
      <c r="P33" s="4">
        <f t="shared" si="22"/>
        <v>57.857142857142854</v>
      </c>
      <c r="Q33" s="4">
        <f t="shared" si="23"/>
        <v>43.833054544417735</v>
      </c>
    </row>
    <row r="34" spans="1:17" ht="15.75">
      <c r="A34" s="28" t="s">
        <v>102</v>
      </c>
      <c r="B34" s="15" t="s">
        <v>42</v>
      </c>
      <c r="C34" s="17">
        <v>1800</v>
      </c>
      <c r="D34" s="4">
        <f t="shared" si="12"/>
        <v>200</v>
      </c>
      <c r="E34" s="29">
        <v>13</v>
      </c>
      <c r="F34" s="6">
        <f t="shared" si="13"/>
        <v>41.785714285714285</v>
      </c>
      <c r="G34" s="6">
        <f t="shared" si="18"/>
        <v>42.512141574080225</v>
      </c>
      <c r="H34" s="6">
        <f t="shared" si="14"/>
        <v>0</v>
      </c>
      <c r="I34" s="6">
        <f t="shared" si="15"/>
        <v>-1.4528545767318803</v>
      </c>
      <c r="J34" s="6">
        <f t="shared" si="16"/>
        <v>198.54714542326812</v>
      </c>
      <c r="K34" s="60">
        <f t="shared" si="17"/>
        <v>1798.5471454232681</v>
      </c>
      <c r="L34" s="19"/>
      <c r="M34" s="4">
        <f t="shared" si="19"/>
        <v>11</v>
      </c>
      <c r="N34" s="4">
        <f t="shared" si="20"/>
        <v>195.2077922077922</v>
      </c>
      <c r="O34" s="4">
        <f t="shared" si="21"/>
        <v>41.49350649350649</v>
      </c>
      <c r="P34" s="4">
        <f t="shared" si="22"/>
        <v>57.857142857142854</v>
      </c>
      <c r="Q34" s="4">
        <f t="shared" si="23"/>
        <v>43.833054544417735</v>
      </c>
    </row>
    <row r="35" spans="1:17" ht="15.75">
      <c r="A35" s="28" t="s">
        <v>84</v>
      </c>
      <c r="B35" s="15" t="s">
        <v>42</v>
      </c>
      <c r="C35" s="50">
        <f>K19</f>
        <v>1777.2857142857142</v>
      </c>
      <c r="D35" s="4">
        <f t="shared" si="12"/>
        <v>177.28571428571422</v>
      </c>
      <c r="E35" s="29">
        <v>11.5</v>
      </c>
      <c r="F35" s="6">
        <f t="shared" si="13"/>
        <v>36.964285714285715</v>
      </c>
      <c r="G35" s="6">
        <f t="shared" si="18"/>
        <v>37.683976923881104</v>
      </c>
      <c r="H35" s="6">
        <f t="shared" si="14"/>
        <v>0</v>
      </c>
      <c r="I35" s="6">
        <f t="shared" si="15"/>
        <v>-1.4393824191907783</v>
      </c>
      <c r="J35" s="6">
        <f t="shared" si="16"/>
        <v>175.84633186652343</v>
      </c>
      <c r="K35" s="60">
        <f t="shared" si="17"/>
        <v>1775.8463318665235</v>
      </c>
      <c r="L35" s="19"/>
      <c r="M35" s="4">
        <f t="shared" si="19"/>
        <v>11</v>
      </c>
      <c r="N35" s="4">
        <f t="shared" si="20"/>
        <v>195.2077922077922</v>
      </c>
      <c r="O35" s="4">
        <f t="shared" si="21"/>
        <v>41.49350649350649</v>
      </c>
      <c r="P35" s="4">
        <f t="shared" si="22"/>
        <v>57.857142857142854</v>
      </c>
      <c r="Q35" s="4">
        <f t="shared" si="23"/>
        <v>43.833054544417735</v>
      </c>
    </row>
    <row r="36" spans="1:17" ht="15.75">
      <c r="A36" s="27" t="s">
        <v>13</v>
      </c>
      <c r="B36" s="15" t="s">
        <v>43</v>
      </c>
      <c r="C36" s="50">
        <f>K16</f>
        <v>1793.357142857143</v>
      </c>
      <c r="D36" s="4">
        <f t="shared" si="12"/>
        <v>193.3571428571429</v>
      </c>
      <c r="E36" s="29">
        <v>9.5</v>
      </c>
      <c r="F36" s="6">
        <f t="shared" si="13"/>
        <v>30.535714285714285</v>
      </c>
      <c r="G36" s="6">
        <f t="shared" si="18"/>
        <v>41.100131157512564</v>
      </c>
      <c r="H36" s="6">
        <f t="shared" si="14"/>
        <v>0</v>
      </c>
      <c r="I36" s="6">
        <f t="shared" si="15"/>
        <v>-21.12883374359656</v>
      </c>
      <c r="J36" s="6">
        <f t="shared" si="16"/>
        <v>172.22830911354635</v>
      </c>
      <c r="K36" s="60">
        <f t="shared" si="17"/>
        <v>1772.2283091135464</v>
      </c>
      <c r="L36" s="19"/>
      <c r="M36" s="4">
        <f t="shared" si="19"/>
        <v>11</v>
      </c>
      <c r="N36" s="4">
        <f t="shared" si="20"/>
        <v>195.2077922077922</v>
      </c>
      <c r="O36" s="4">
        <f t="shared" si="21"/>
        <v>41.49350649350649</v>
      </c>
      <c r="P36" s="4">
        <f t="shared" si="22"/>
        <v>57.857142857142854</v>
      </c>
      <c r="Q36" s="4">
        <f t="shared" si="23"/>
        <v>43.833054544417735</v>
      </c>
    </row>
    <row r="37" spans="1:17" ht="15.75">
      <c r="A37" s="28" t="s">
        <v>113</v>
      </c>
      <c r="B37" s="15" t="s">
        <v>42</v>
      </c>
      <c r="C37" s="50">
        <f>K20</f>
        <v>1777.2857142857142</v>
      </c>
      <c r="D37" s="4">
        <f t="shared" si="12"/>
        <v>177.28571428571422</v>
      </c>
      <c r="E37" s="29">
        <v>7</v>
      </c>
      <c r="F37" s="6">
        <f t="shared" si="13"/>
        <v>22.5</v>
      </c>
      <c r="G37" s="6">
        <f t="shared" si="18"/>
        <v>37.683976923881104</v>
      </c>
      <c r="H37" s="6">
        <f t="shared" si="14"/>
        <v>0</v>
      </c>
      <c r="I37" s="6">
        <f t="shared" si="15"/>
        <v>-30.36795384776221</v>
      </c>
      <c r="J37" s="6">
        <f t="shared" si="16"/>
        <v>146.917760437952</v>
      </c>
      <c r="K37" s="60">
        <f t="shared" si="17"/>
        <v>1746.917760437952</v>
      </c>
      <c r="L37" s="19"/>
      <c r="M37" s="4">
        <f t="shared" si="19"/>
        <v>11</v>
      </c>
      <c r="N37" s="4">
        <f t="shared" si="20"/>
        <v>195.2077922077922</v>
      </c>
      <c r="O37" s="4">
        <f t="shared" si="21"/>
        <v>41.49350649350649</v>
      </c>
      <c r="P37" s="4">
        <f t="shared" si="22"/>
        <v>57.857142857142854</v>
      </c>
      <c r="Q37" s="4">
        <f t="shared" si="23"/>
        <v>43.833054544417735</v>
      </c>
    </row>
    <row r="38" spans="1:18" ht="15.75">
      <c r="A38" s="28" t="s">
        <v>76</v>
      </c>
      <c r="B38" s="15" t="s">
        <v>103</v>
      </c>
      <c r="C38" s="17">
        <v>1800</v>
      </c>
      <c r="D38" s="4">
        <f t="shared" si="12"/>
        <v>200</v>
      </c>
      <c r="E38" s="29">
        <v>4</v>
      </c>
      <c r="F38" s="6">
        <f t="shared" si="13"/>
        <v>12.857142857142858</v>
      </c>
      <c r="G38" s="6">
        <f t="shared" si="18"/>
        <v>42.512141574080225</v>
      </c>
      <c r="H38" s="6">
        <f t="shared" si="14"/>
        <v>0</v>
      </c>
      <c r="I38" s="6">
        <f t="shared" si="15"/>
        <v>-59.309997433874734</v>
      </c>
      <c r="J38" s="6">
        <f t="shared" si="16"/>
        <v>140.69000256612526</v>
      </c>
      <c r="K38" s="60">
        <f t="shared" si="17"/>
        <v>1740.6900025661253</v>
      </c>
      <c r="L38" s="19"/>
      <c r="M38" s="4">
        <f t="shared" si="19"/>
        <v>11</v>
      </c>
      <c r="N38" s="4">
        <f t="shared" si="20"/>
        <v>195.2077922077922</v>
      </c>
      <c r="O38" s="4">
        <f t="shared" si="21"/>
        <v>41.49350649350649</v>
      </c>
      <c r="P38" s="4">
        <f t="shared" si="22"/>
        <v>57.857142857142854</v>
      </c>
      <c r="Q38" s="4">
        <f t="shared" si="23"/>
        <v>43.833054544417735</v>
      </c>
      <c r="R38" s="3"/>
    </row>
    <row r="39" spans="1:18" ht="15.75">
      <c r="A39" s="54"/>
      <c r="B39" s="55"/>
      <c r="D39" s="35" t="s">
        <v>8</v>
      </c>
      <c r="E39" s="18"/>
      <c r="F39" s="35" t="s">
        <v>12</v>
      </c>
      <c r="R39" s="3"/>
    </row>
    <row r="40" spans="1:18" ht="15.75">
      <c r="A40" s="54"/>
      <c r="B40" s="55"/>
      <c r="D40" s="35">
        <v>1</v>
      </c>
      <c r="E40" s="18"/>
      <c r="F40" s="35">
        <v>7</v>
      </c>
      <c r="R40" s="3"/>
    </row>
    <row r="41" spans="1:18" ht="15.75">
      <c r="A41" s="54"/>
      <c r="B41" s="55"/>
      <c r="D41" s="13" t="s">
        <v>14</v>
      </c>
      <c r="F41" s="13" t="s">
        <v>15</v>
      </c>
      <c r="R41" s="3"/>
    </row>
    <row r="42" spans="1:18" ht="16.5" thickBot="1">
      <c r="A42" s="21" t="s">
        <v>148</v>
      </c>
      <c r="B42" s="22"/>
      <c r="C42" s="22"/>
      <c r="D42" s="22"/>
      <c r="M42" t="s">
        <v>69</v>
      </c>
      <c r="R42" s="3"/>
    </row>
    <row r="43" spans="1:18" ht="15.75">
      <c r="A43" s="51" t="s">
        <v>64</v>
      </c>
      <c r="B43" s="51" t="s">
        <v>65</v>
      </c>
      <c r="C43" s="7" t="s">
        <v>0</v>
      </c>
      <c r="D43" s="2" t="s">
        <v>4</v>
      </c>
      <c r="E43" s="2" t="s">
        <v>11</v>
      </c>
      <c r="F43" s="2" t="s">
        <v>5</v>
      </c>
      <c r="G43" s="8" t="s">
        <v>3</v>
      </c>
      <c r="H43" s="8" t="s">
        <v>6</v>
      </c>
      <c r="I43" s="8" t="s">
        <v>7</v>
      </c>
      <c r="J43" s="10" t="s">
        <v>9</v>
      </c>
      <c r="K43" s="11" t="s">
        <v>10</v>
      </c>
      <c r="L43" s="19" t="s">
        <v>45</v>
      </c>
      <c r="M43" s="2" t="s">
        <v>66</v>
      </c>
      <c r="N43" s="8" t="s">
        <v>1</v>
      </c>
      <c r="O43" s="18" t="s">
        <v>2</v>
      </c>
      <c r="P43" s="8" t="s">
        <v>67</v>
      </c>
      <c r="Q43" s="8" t="s">
        <v>68</v>
      </c>
      <c r="R43" s="3"/>
    </row>
    <row r="44" spans="1:18" ht="15.75">
      <c r="A44" s="27" t="s">
        <v>18</v>
      </c>
      <c r="B44" s="15" t="s">
        <v>42</v>
      </c>
      <c r="C44" s="34">
        <f>K13</f>
        <v>1799.7857142857142</v>
      </c>
      <c r="D44" s="4">
        <f aca="true" t="shared" si="24" ref="D44:D54">C44-1600</f>
        <v>199.78571428571422</v>
      </c>
      <c r="E44" s="56">
        <v>7</v>
      </c>
      <c r="F44" s="6">
        <f>E44*90/$F$40</f>
        <v>90</v>
      </c>
      <c r="G44" s="6">
        <f>(D44*O44)/N44</f>
        <v>61.26685218279611</v>
      </c>
      <c r="H44" s="6">
        <f>IF(G44&gt;P44,O44+(G44-O44)*(P44-O44)/(Q44-O44),0)</f>
        <v>0</v>
      </c>
      <c r="I44" s="6">
        <f>IF(H44&gt;0,$D$40*(F44-H44),$D$40*(F44-G44))</f>
        <v>28.733147817203893</v>
      </c>
      <c r="J44" s="6">
        <f>D44+I44</f>
        <v>228.51886210291812</v>
      </c>
      <c r="K44" s="64">
        <f aca="true" t="shared" si="25" ref="K44:K54">J44+1600</f>
        <v>1828.518862102918</v>
      </c>
      <c r="L44" s="19"/>
      <c r="M44" s="4">
        <f>COUNTIF(C44:C54,"&gt;0")</f>
        <v>11</v>
      </c>
      <c r="N44" s="4">
        <f>(SUM(D44:D54))/M44</f>
        <v>207.72422620955652</v>
      </c>
      <c r="O44" s="4">
        <f>(SUM(F44:F54))/M44</f>
        <v>63.7012987012987</v>
      </c>
      <c r="P44" s="4">
        <f>F44</f>
        <v>90</v>
      </c>
      <c r="Q44" s="4">
        <f>MAX(G44:G54)</f>
        <v>72.10957360949762</v>
      </c>
      <c r="R44" s="3"/>
    </row>
    <row r="45" spans="1:18" ht="15.75">
      <c r="A45" s="52" t="s">
        <v>74</v>
      </c>
      <c r="B45" s="15" t="s">
        <v>42</v>
      </c>
      <c r="C45" s="61">
        <f>K31</f>
        <v>1817.8328597089824</v>
      </c>
      <c r="D45" s="4">
        <f t="shared" si="24"/>
        <v>217.83285970898237</v>
      </c>
      <c r="E45" s="56">
        <v>6.5</v>
      </c>
      <c r="F45" s="6">
        <f aca="true" t="shared" si="26" ref="F45:F54">E45*90/$F$40</f>
        <v>83.57142857142857</v>
      </c>
      <c r="G45" s="6">
        <f aca="true" t="shared" si="27" ref="G45:G54">(D45*O45)/N45</f>
        <v>66.80124083977255</v>
      </c>
      <c r="H45" s="6">
        <f aca="true" t="shared" si="28" ref="H45:H54">IF(G45&gt;P45,O45+(G45-O45)*(P45-O45)/(Q45-O45),0)</f>
        <v>0</v>
      </c>
      <c r="I45" s="6">
        <f aca="true" t="shared" si="29" ref="I45:I54">IF(H45&gt;0,$D$40*(F45-H45),$D$40*(F45-G45))</f>
        <v>16.770187731656023</v>
      </c>
      <c r="J45" s="6">
        <f aca="true" t="shared" si="30" ref="J45:J54">D45+I45</f>
        <v>234.6030474406384</v>
      </c>
      <c r="K45" s="64">
        <f t="shared" si="25"/>
        <v>1834.6030474406384</v>
      </c>
      <c r="L45" s="19"/>
      <c r="M45" s="4">
        <f>M44</f>
        <v>11</v>
      </c>
      <c r="N45" s="4">
        <f>N44</f>
        <v>207.72422620955652</v>
      </c>
      <c r="O45" s="4">
        <f>O44</f>
        <v>63.7012987012987</v>
      </c>
      <c r="P45" s="4">
        <f>P44</f>
        <v>90</v>
      </c>
      <c r="Q45" s="4">
        <f>Q44</f>
        <v>72.10957360949762</v>
      </c>
      <c r="R45" s="3"/>
    </row>
    <row r="46" spans="1:18" ht="15.75">
      <c r="A46" s="52" t="s">
        <v>149</v>
      </c>
      <c r="B46" s="15" t="s">
        <v>42</v>
      </c>
      <c r="C46" s="17">
        <v>1800</v>
      </c>
      <c r="D46" s="4">
        <f t="shared" si="24"/>
        <v>200</v>
      </c>
      <c r="E46" s="56">
        <v>5.5</v>
      </c>
      <c r="F46" s="6">
        <f t="shared" si="26"/>
        <v>70.71428571428571</v>
      </c>
      <c r="G46" s="6">
        <f t="shared" si="27"/>
        <v>61.332565645988254</v>
      </c>
      <c r="H46" s="6">
        <f t="shared" si="28"/>
        <v>0</v>
      </c>
      <c r="I46" s="6">
        <f t="shared" si="29"/>
        <v>9.381720068297454</v>
      </c>
      <c r="J46" s="6">
        <f t="shared" si="30"/>
        <v>209.38172006829745</v>
      </c>
      <c r="K46" s="64">
        <f t="shared" si="25"/>
        <v>1809.3817200682975</v>
      </c>
      <c r="L46" s="19"/>
      <c r="M46" s="4">
        <f aca="true" t="shared" si="31" ref="M46:M54">M45</f>
        <v>11</v>
      </c>
      <c r="N46" s="4">
        <f aca="true" t="shared" si="32" ref="N46:N54">N45</f>
        <v>207.72422620955652</v>
      </c>
      <c r="O46" s="4">
        <f aca="true" t="shared" si="33" ref="O46:O54">O45</f>
        <v>63.7012987012987</v>
      </c>
      <c r="P46" s="4">
        <f aca="true" t="shared" si="34" ref="P46:P54">P45</f>
        <v>90</v>
      </c>
      <c r="Q46" s="4">
        <f aca="true" t="shared" si="35" ref="Q46:Q54">Q45</f>
        <v>72.10957360949762</v>
      </c>
      <c r="R46" s="3"/>
    </row>
    <row r="47" spans="1:18" ht="15.75">
      <c r="A47" s="52" t="s">
        <v>150</v>
      </c>
      <c r="B47" s="15" t="s">
        <v>40</v>
      </c>
      <c r="C47" s="17">
        <v>1800</v>
      </c>
      <c r="D47" s="4">
        <f t="shared" si="24"/>
        <v>200</v>
      </c>
      <c r="E47" s="56">
        <v>5</v>
      </c>
      <c r="F47" s="6">
        <f t="shared" si="26"/>
        <v>64.28571428571429</v>
      </c>
      <c r="G47" s="6">
        <f t="shared" si="27"/>
        <v>61.332565645988254</v>
      </c>
      <c r="H47" s="6">
        <f t="shared" si="28"/>
        <v>0</v>
      </c>
      <c r="I47" s="6">
        <f t="shared" si="29"/>
        <v>2.953148639726038</v>
      </c>
      <c r="J47" s="6">
        <f t="shared" si="30"/>
        <v>202.95314863972604</v>
      </c>
      <c r="K47" s="64">
        <f t="shared" si="25"/>
        <v>1802.9531486397261</v>
      </c>
      <c r="L47" s="19"/>
      <c r="M47" s="4">
        <f t="shared" si="31"/>
        <v>11</v>
      </c>
      <c r="N47" s="4">
        <f t="shared" si="32"/>
        <v>207.72422620955652</v>
      </c>
      <c r="O47" s="4">
        <f t="shared" si="33"/>
        <v>63.7012987012987</v>
      </c>
      <c r="P47" s="4">
        <f t="shared" si="34"/>
        <v>90</v>
      </c>
      <c r="Q47" s="4">
        <f t="shared" si="35"/>
        <v>72.10957360949762</v>
      </c>
      <c r="R47" s="3"/>
    </row>
    <row r="48" spans="1:18" ht="15.75">
      <c r="A48" s="52" t="s">
        <v>34</v>
      </c>
      <c r="B48" s="15" t="s">
        <v>42</v>
      </c>
      <c r="C48" s="17">
        <v>1800</v>
      </c>
      <c r="D48" s="4">
        <f t="shared" si="24"/>
        <v>200</v>
      </c>
      <c r="E48" s="56">
        <v>5</v>
      </c>
      <c r="F48" s="6">
        <f t="shared" si="26"/>
        <v>64.28571428571429</v>
      </c>
      <c r="G48" s="6">
        <f t="shared" si="27"/>
        <v>61.332565645988254</v>
      </c>
      <c r="H48" s="6">
        <f t="shared" si="28"/>
        <v>0</v>
      </c>
      <c r="I48" s="6">
        <f t="shared" si="29"/>
        <v>2.953148639726038</v>
      </c>
      <c r="J48" s="6">
        <f t="shared" si="30"/>
        <v>202.95314863972604</v>
      </c>
      <c r="K48" s="64">
        <f t="shared" si="25"/>
        <v>1802.9531486397261</v>
      </c>
      <c r="L48" s="19"/>
      <c r="M48" s="4">
        <f t="shared" si="31"/>
        <v>11</v>
      </c>
      <c r="N48" s="4">
        <f t="shared" si="32"/>
        <v>207.72422620955652</v>
      </c>
      <c r="O48" s="4">
        <f t="shared" si="33"/>
        <v>63.7012987012987</v>
      </c>
      <c r="P48" s="4">
        <f t="shared" si="34"/>
        <v>90</v>
      </c>
      <c r="Q48" s="4">
        <f t="shared" si="35"/>
        <v>72.10957360949762</v>
      </c>
      <c r="R48" s="3"/>
    </row>
    <row r="49" spans="1:18" ht="15.75">
      <c r="A49" s="52" t="s">
        <v>73</v>
      </c>
      <c r="B49" s="15" t="s">
        <v>43</v>
      </c>
      <c r="C49" s="61">
        <f>K30</f>
        <v>1817.2283091135464</v>
      </c>
      <c r="D49" s="4">
        <f t="shared" si="24"/>
        <v>217.2283091135464</v>
      </c>
      <c r="E49" s="56">
        <v>5</v>
      </c>
      <c r="F49" s="6">
        <f t="shared" si="26"/>
        <v>64.28571428571429</v>
      </c>
      <c r="G49" s="6">
        <f t="shared" si="27"/>
        <v>66.61584764436807</v>
      </c>
      <c r="H49" s="6">
        <f t="shared" si="28"/>
        <v>0</v>
      </c>
      <c r="I49" s="6">
        <f t="shared" si="29"/>
        <v>-2.3301333586537822</v>
      </c>
      <c r="J49" s="6">
        <f t="shared" si="30"/>
        <v>214.89817575489263</v>
      </c>
      <c r="K49" s="64">
        <f t="shared" si="25"/>
        <v>1814.8981757548927</v>
      </c>
      <c r="L49" s="19"/>
      <c r="M49" s="4">
        <f t="shared" si="31"/>
        <v>11</v>
      </c>
      <c r="N49" s="4">
        <f t="shared" si="32"/>
        <v>207.72422620955652</v>
      </c>
      <c r="O49" s="4">
        <f t="shared" si="33"/>
        <v>63.7012987012987</v>
      </c>
      <c r="P49" s="4">
        <f t="shared" si="34"/>
        <v>90</v>
      </c>
      <c r="Q49" s="4">
        <f t="shared" si="35"/>
        <v>72.10957360949762</v>
      </c>
      <c r="R49" s="3"/>
    </row>
    <row r="50" spans="1:18" ht="15.75">
      <c r="A50" s="53" t="s">
        <v>53</v>
      </c>
      <c r="B50" s="15" t="s">
        <v>42</v>
      </c>
      <c r="C50" s="17">
        <v>1800</v>
      </c>
      <c r="D50" s="4">
        <f t="shared" si="24"/>
        <v>200</v>
      </c>
      <c r="E50" s="56">
        <v>4.5</v>
      </c>
      <c r="F50" s="6">
        <f t="shared" si="26"/>
        <v>57.857142857142854</v>
      </c>
      <c r="G50" s="6">
        <f t="shared" si="27"/>
        <v>61.332565645988254</v>
      </c>
      <c r="H50" s="6">
        <f t="shared" si="28"/>
        <v>0</v>
      </c>
      <c r="I50" s="6">
        <f t="shared" si="29"/>
        <v>-3.4754227888453997</v>
      </c>
      <c r="J50" s="6">
        <f t="shared" si="30"/>
        <v>196.5245772111546</v>
      </c>
      <c r="K50" s="64">
        <f t="shared" si="25"/>
        <v>1796.5245772111546</v>
      </c>
      <c r="L50" s="19"/>
      <c r="M50" s="4">
        <f t="shared" si="31"/>
        <v>11</v>
      </c>
      <c r="N50" s="4">
        <f t="shared" si="32"/>
        <v>207.72422620955652</v>
      </c>
      <c r="O50" s="4">
        <f t="shared" si="33"/>
        <v>63.7012987012987</v>
      </c>
      <c r="P50" s="4">
        <f t="shared" si="34"/>
        <v>90</v>
      </c>
      <c r="Q50" s="4">
        <f t="shared" si="35"/>
        <v>72.10957360949762</v>
      </c>
      <c r="R50" s="3"/>
    </row>
    <row r="51" spans="1:18" ht="15.75">
      <c r="A51" s="52" t="s">
        <v>55</v>
      </c>
      <c r="B51" s="15" t="s">
        <v>42</v>
      </c>
      <c r="C51" s="17">
        <v>1800</v>
      </c>
      <c r="D51" s="4">
        <f t="shared" si="24"/>
        <v>200</v>
      </c>
      <c r="E51" s="56">
        <v>4</v>
      </c>
      <c r="F51" s="6">
        <f t="shared" si="26"/>
        <v>51.42857142857143</v>
      </c>
      <c r="G51" s="6">
        <f t="shared" si="27"/>
        <v>61.332565645988254</v>
      </c>
      <c r="H51" s="6">
        <f t="shared" si="28"/>
        <v>0</v>
      </c>
      <c r="I51" s="6">
        <f t="shared" si="29"/>
        <v>-9.903994217416823</v>
      </c>
      <c r="J51" s="6">
        <f t="shared" si="30"/>
        <v>190.09600578258318</v>
      </c>
      <c r="K51" s="64">
        <f t="shared" si="25"/>
        <v>1790.0960057825832</v>
      </c>
      <c r="L51" s="19"/>
      <c r="M51" s="4">
        <f t="shared" si="31"/>
        <v>11</v>
      </c>
      <c r="N51" s="4">
        <f t="shared" si="32"/>
        <v>207.72422620955652</v>
      </c>
      <c r="O51" s="4">
        <f t="shared" si="33"/>
        <v>63.7012987012987</v>
      </c>
      <c r="P51" s="4">
        <f t="shared" si="34"/>
        <v>90</v>
      </c>
      <c r="Q51" s="4">
        <f t="shared" si="35"/>
        <v>72.10957360949762</v>
      </c>
      <c r="R51" s="3"/>
    </row>
    <row r="52" spans="1:18" ht="15.75">
      <c r="A52" s="52" t="s">
        <v>17</v>
      </c>
      <c r="B52" s="15" t="s">
        <v>42</v>
      </c>
      <c r="C52" s="61">
        <f>K32</f>
        <v>1814.9767480540218</v>
      </c>
      <c r="D52" s="4">
        <f t="shared" si="24"/>
        <v>214.97674805402175</v>
      </c>
      <c r="E52" s="56">
        <v>4</v>
      </c>
      <c r="F52" s="6">
        <f t="shared" si="26"/>
        <v>51.42857142857143</v>
      </c>
      <c r="G52" s="6">
        <f t="shared" si="27"/>
        <v>65.92537756192183</v>
      </c>
      <c r="H52" s="6">
        <f t="shared" si="28"/>
        <v>0</v>
      </c>
      <c r="I52" s="6">
        <f t="shared" si="29"/>
        <v>-14.496806133350404</v>
      </c>
      <c r="J52" s="6">
        <f t="shared" si="30"/>
        <v>200.47994192067137</v>
      </c>
      <c r="K52" s="64">
        <f t="shared" si="25"/>
        <v>1800.4799419206713</v>
      </c>
      <c r="L52" s="19"/>
      <c r="M52" s="4">
        <f t="shared" si="31"/>
        <v>11</v>
      </c>
      <c r="N52" s="4">
        <f t="shared" si="32"/>
        <v>207.72422620955652</v>
      </c>
      <c r="O52" s="4">
        <f t="shared" si="33"/>
        <v>63.7012987012987</v>
      </c>
      <c r="P52" s="4">
        <f t="shared" si="34"/>
        <v>90</v>
      </c>
      <c r="Q52" s="4">
        <f t="shared" si="35"/>
        <v>72.10957360949762</v>
      </c>
      <c r="R52" s="3"/>
    </row>
    <row r="53" spans="1:18" ht="15.75">
      <c r="A53" s="27" t="s">
        <v>24</v>
      </c>
      <c r="B53" s="15" t="s">
        <v>40</v>
      </c>
      <c r="C53" s="34">
        <f>K9</f>
        <v>1835.142857142857</v>
      </c>
      <c r="D53" s="4">
        <f t="shared" si="24"/>
        <v>235.1428571428571</v>
      </c>
      <c r="E53" s="56">
        <v>4</v>
      </c>
      <c r="F53" s="6">
        <f t="shared" si="26"/>
        <v>51.42857142857143</v>
      </c>
      <c r="G53" s="6">
        <f t="shared" si="27"/>
        <v>72.10957360949762</v>
      </c>
      <c r="H53" s="6">
        <f t="shared" si="28"/>
        <v>0</v>
      </c>
      <c r="I53" s="6">
        <f t="shared" si="29"/>
        <v>-20.681002180926185</v>
      </c>
      <c r="J53" s="6">
        <f t="shared" si="30"/>
        <v>214.46185496193092</v>
      </c>
      <c r="K53" s="64">
        <f t="shared" si="25"/>
        <v>1814.4618549619308</v>
      </c>
      <c r="L53" s="19"/>
      <c r="M53" s="4">
        <f t="shared" si="31"/>
        <v>11</v>
      </c>
      <c r="N53" s="4">
        <f t="shared" si="32"/>
        <v>207.72422620955652</v>
      </c>
      <c r="O53" s="4">
        <f t="shared" si="33"/>
        <v>63.7012987012987</v>
      </c>
      <c r="P53" s="4">
        <f t="shared" si="34"/>
        <v>90</v>
      </c>
      <c r="Q53" s="4">
        <f t="shared" si="35"/>
        <v>72.10957360949762</v>
      </c>
      <c r="R53" s="3"/>
    </row>
    <row r="54" spans="1:18" ht="15.75">
      <c r="A54" s="52" t="s">
        <v>151</v>
      </c>
      <c r="B54" s="15" t="s">
        <v>40</v>
      </c>
      <c r="C54" s="17">
        <v>1800</v>
      </c>
      <c r="D54" s="4">
        <f t="shared" si="24"/>
        <v>200</v>
      </c>
      <c r="E54" s="56">
        <v>4</v>
      </c>
      <c r="F54" s="6">
        <f t="shared" si="26"/>
        <v>51.42857142857143</v>
      </c>
      <c r="G54" s="6">
        <f t="shared" si="27"/>
        <v>61.332565645988254</v>
      </c>
      <c r="H54" s="6">
        <f t="shared" si="28"/>
        <v>0</v>
      </c>
      <c r="I54" s="6">
        <f t="shared" si="29"/>
        <v>-9.903994217416823</v>
      </c>
      <c r="J54" s="6">
        <f t="shared" si="30"/>
        <v>190.09600578258318</v>
      </c>
      <c r="K54" s="64">
        <f t="shared" si="25"/>
        <v>1790.0960057825832</v>
      </c>
      <c r="L54" s="19"/>
      <c r="M54" s="4">
        <f t="shared" si="31"/>
        <v>11</v>
      </c>
      <c r="N54" s="4">
        <f t="shared" si="32"/>
        <v>207.72422620955652</v>
      </c>
      <c r="O54" s="4">
        <f t="shared" si="33"/>
        <v>63.7012987012987</v>
      </c>
      <c r="P54" s="4">
        <f t="shared" si="34"/>
        <v>90</v>
      </c>
      <c r="Q54" s="4">
        <f t="shared" si="35"/>
        <v>72.10957360949762</v>
      </c>
      <c r="R54" s="3"/>
    </row>
    <row r="55" spans="1:18" ht="15.75">
      <c r="A55" s="54"/>
      <c r="B55" s="55"/>
      <c r="D55" s="9" t="s">
        <v>8</v>
      </c>
      <c r="F55" s="9" t="s">
        <v>12</v>
      </c>
      <c r="R55" s="3"/>
    </row>
    <row r="56" spans="1:18" ht="15.75">
      <c r="A56" s="54"/>
      <c r="B56" s="55"/>
      <c r="D56" s="9">
        <v>1</v>
      </c>
      <c r="F56" s="9">
        <v>7</v>
      </c>
      <c r="R56" s="3"/>
    </row>
    <row r="57" spans="1:18" ht="15.75">
      <c r="A57" s="54"/>
      <c r="B57" s="55"/>
      <c r="D57" s="13" t="s">
        <v>14</v>
      </c>
      <c r="F57" s="13" t="s">
        <v>15</v>
      </c>
      <c r="R57" s="3"/>
    </row>
    <row r="58" spans="1:18" ht="16.5" thickBot="1">
      <c r="A58" s="21" t="s">
        <v>154</v>
      </c>
      <c r="B58" s="22"/>
      <c r="C58" s="22"/>
      <c r="D58" s="22"/>
      <c r="M58" t="s">
        <v>69</v>
      </c>
      <c r="R58" s="3"/>
    </row>
    <row r="59" spans="1:18" ht="15.75">
      <c r="A59" s="51" t="s">
        <v>64</v>
      </c>
      <c r="B59" s="51" t="s">
        <v>65</v>
      </c>
      <c r="C59" s="7" t="s">
        <v>0</v>
      </c>
      <c r="D59" s="2" t="s">
        <v>4</v>
      </c>
      <c r="E59" s="2" t="s">
        <v>11</v>
      </c>
      <c r="F59" s="2" t="s">
        <v>5</v>
      </c>
      <c r="G59" s="8" t="s">
        <v>3</v>
      </c>
      <c r="H59" s="8" t="s">
        <v>6</v>
      </c>
      <c r="I59" s="8" t="s">
        <v>7</v>
      </c>
      <c r="J59" s="10" t="s">
        <v>9</v>
      </c>
      <c r="K59" s="11" t="s">
        <v>10</v>
      </c>
      <c r="L59" s="19" t="s">
        <v>45</v>
      </c>
      <c r="M59" s="2" t="s">
        <v>66</v>
      </c>
      <c r="N59" s="8" t="s">
        <v>1</v>
      </c>
      <c r="O59" s="18" t="s">
        <v>2</v>
      </c>
      <c r="P59" s="8" t="s">
        <v>67</v>
      </c>
      <c r="Q59" s="8" t="s">
        <v>68</v>
      </c>
      <c r="R59" s="3"/>
    </row>
    <row r="60" spans="1:18" ht="15.75">
      <c r="A60" s="28" t="s">
        <v>71</v>
      </c>
      <c r="B60" s="15" t="s">
        <v>40</v>
      </c>
      <c r="C60" s="62">
        <f>K28</f>
        <v>1830.6900025661253</v>
      </c>
      <c r="D60" s="4">
        <f aca="true" t="shared" si="36" ref="D60:D70">C60-1600</f>
        <v>230.69000256612526</v>
      </c>
      <c r="E60" s="57">
        <v>7</v>
      </c>
      <c r="F60" s="6">
        <f>E60*90/$F$56</f>
        <v>90</v>
      </c>
      <c r="G60" s="6">
        <f>(D60*O60)/N60</f>
        <v>61.7210395271319</v>
      </c>
      <c r="H60" s="6">
        <f>IF(G60&gt;P60,O60+(G60-O60)*(P60-O60)/(Q60-O60),0)</f>
        <v>0</v>
      </c>
      <c r="I60" s="6">
        <f>IF(H60&gt;0,$D$40*(F60-H60),$D$40*(F60-G60))</f>
        <v>28.2789604728681</v>
      </c>
      <c r="J60" s="6">
        <f>D60+I60</f>
        <v>258.96896303899337</v>
      </c>
      <c r="K60" s="66">
        <f aca="true" t="shared" si="37" ref="K60:K70">J60+1600</f>
        <v>1858.9689630389935</v>
      </c>
      <c r="L60" s="19"/>
      <c r="M60" s="4">
        <f>COUNTIF(C60:C70,"&gt;0")</f>
        <v>11</v>
      </c>
      <c r="N60" s="4">
        <f>(SUM(D60:D70))/M60</f>
        <v>205.32658503377095</v>
      </c>
      <c r="O60" s="4">
        <f>(SUM(F60:F70))/M60</f>
        <v>54.93506493506493</v>
      </c>
      <c r="P60" s="4">
        <f>F60</f>
        <v>90</v>
      </c>
      <c r="Q60" s="4">
        <f>MAX(G60:G70)</f>
        <v>62.76797348475774</v>
      </c>
      <c r="R60" s="3"/>
    </row>
    <row r="61" spans="1:18" ht="15.75">
      <c r="A61" s="49" t="s">
        <v>155</v>
      </c>
      <c r="B61" s="15" t="s">
        <v>42</v>
      </c>
      <c r="C61" s="17">
        <v>1800</v>
      </c>
      <c r="D61" s="4">
        <f t="shared" si="36"/>
        <v>200</v>
      </c>
      <c r="E61" s="57">
        <v>4.5</v>
      </c>
      <c r="F61" s="6">
        <f aca="true" t="shared" si="38" ref="F61:F70">E61*90/$F$56</f>
        <v>57.857142857142854</v>
      </c>
      <c r="G61" s="6">
        <f aca="true" t="shared" si="39" ref="G61:G70">(D61*O61)/N61</f>
        <v>53.509938740791426</v>
      </c>
      <c r="H61" s="6">
        <f aca="true" t="shared" si="40" ref="H61:H70">IF(G61&gt;P61,O61+(G61-O61)*(P61-O61)/(Q61-O61),0)</f>
        <v>0</v>
      </c>
      <c r="I61" s="6">
        <f aca="true" t="shared" si="41" ref="I61:I70">IF(H61&gt;0,$D$40*(F61-H61),$D$40*(F61-G61))</f>
        <v>4.347204116351428</v>
      </c>
      <c r="J61" s="6">
        <f aca="true" t="shared" si="42" ref="J61:J70">D61+I61</f>
        <v>204.34720411635143</v>
      </c>
      <c r="K61" s="66">
        <f t="shared" si="37"/>
        <v>1804.3472041163513</v>
      </c>
      <c r="L61" s="19"/>
      <c r="M61" s="4">
        <f>M60</f>
        <v>11</v>
      </c>
      <c r="N61" s="4">
        <f>N60</f>
        <v>205.32658503377095</v>
      </c>
      <c r="O61" s="4">
        <f>O60</f>
        <v>54.93506493506493</v>
      </c>
      <c r="P61" s="4">
        <f>P60</f>
        <v>90</v>
      </c>
      <c r="Q61" s="4">
        <f>Q60</f>
        <v>62.76797348475774</v>
      </c>
      <c r="R61" s="3"/>
    </row>
    <row r="62" spans="1:18" ht="15.75">
      <c r="A62" s="52" t="s">
        <v>74</v>
      </c>
      <c r="B62" s="15" t="s">
        <v>42</v>
      </c>
      <c r="C62" s="63">
        <f>K45</f>
        <v>1834.6030474406384</v>
      </c>
      <c r="D62" s="4">
        <f t="shared" si="36"/>
        <v>234.60304744063842</v>
      </c>
      <c r="E62" s="57">
        <v>4.5</v>
      </c>
      <c r="F62" s="6">
        <f t="shared" si="38"/>
        <v>57.857142857142854</v>
      </c>
      <c r="G62" s="6">
        <f t="shared" si="39"/>
        <v>62.76797348475774</v>
      </c>
      <c r="H62" s="6">
        <f t="shared" si="40"/>
        <v>0</v>
      </c>
      <c r="I62" s="6">
        <f t="shared" si="41"/>
        <v>-4.910830627614885</v>
      </c>
      <c r="J62" s="6">
        <f t="shared" si="42"/>
        <v>229.69221681302355</v>
      </c>
      <c r="K62" s="66">
        <f t="shared" si="37"/>
        <v>1829.6922168130236</v>
      </c>
      <c r="L62" s="19"/>
      <c r="M62" s="4">
        <f aca="true" t="shared" si="43" ref="M62:M70">M61</f>
        <v>11</v>
      </c>
      <c r="N62" s="4">
        <f aca="true" t="shared" si="44" ref="N62:N70">N61</f>
        <v>205.32658503377095</v>
      </c>
      <c r="O62" s="4">
        <f aca="true" t="shared" si="45" ref="O62:O70">O61</f>
        <v>54.93506493506493</v>
      </c>
      <c r="P62" s="4">
        <f aca="true" t="shared" si="46" ref="P62:P70">P61</f>
        <v>90</v>
      </c>
      <c r="Q62" s="4">
        <f aca="true" t="shared" si="47" ref="Q62:Q70">Q61</f>
        <v>62.76797348475774</v>
      </c>
      <c r="R62" s="3"/>
    </row>
    <row r="63" spans="1:18" ht="15.75">
      <c r="A63" s="52" t="s">
        <v>149</v>
      </c>
      <c r="B63" s="15" t="s">
        <v>42</v>
      </c>
      <c r="C63" s="63">
        <f>K46</f>
        <v>1809.3817200682975</v>
      </c>
      <c r="D63" s="4">
        <f t="shared" si="36"/>
        <v>209.38172006829745</v>
      </c>
      <c r="E63" s="57">
        <v>4.5</v>
      </c>
      <c r="F63" s="6">
        <f t="shared" si="38"/>
        <v>57.857142857142854</v>
      </c>
      <c r="G63" s="6">
        <f t="shared" si="39"/>
        <v>56.02001507148068</v>
      </c>
      <c r="H63" s="6">
        <f t="shared" si="40"/>
        <v>0</v>
      </c>
      <c r="I63" s="6">
        <f t="shared" si="41"/>
        <v>1.837127785662176</v>
      </c>
      <c r="J63" s="6">
        <f t="shared" si="42"/>
        <v>211.21884785395963</v>
      </c>
      <c r="K63" s="66">
        <f t="shared" si="37"/>
        <v>1811.2188478539597</v>
      </c>
      <c r="L63" s="19"/>
      <c r="M63" s="4">
        <f t="shared" si="43"/>
        <v>11</v>
      </c>
      <c r="N63" s="4">
        <f t="shared" si="44"/>
        <v>205.32658503377095</v>
      </c>
      <c r="O63" s="4">
        <f t="shared" si="45"/>
        <v>54.93506493506493</v>
      </c>
      <c r="P63" s="4">
        <f t="shared" si="46"/>
        <v>90</v>
      </c>
      <c r="Q63" s="4">
        <f t="shared" si="47"/>
        <v>62.76797348475774</v>
      </c>
      <c r="R63" s="3"/>
    </row>
    <row r="64" spans="1:18" ht="15.75">
      <c r="A64" s="18" t="s">
        <v>101</v>
      </c>
      <c r="B64" s="2" t="s">
        <v>103</v>
      </c>
      <c r="C64" s="17">
        <v>1800</v>
      </c>
      <c r="D64" s="4">
        <f t="shared" si="36"/>
        <v>200</v>
      </c>
      <c r="E64" s="57">
        <v>4.5</v>
      </c>
      <c r="F64" s="6">
        <f t="shared" si="38"/>
        <v>57.857142857142854</v>
      </c>
      <c r="G64" s="6">
        <f t="shared" si="39"/>
        <v>53.509938740791426</v>
      </c>
      <c r="H64" s="6">
        <f t="shared" si="40"/>
        <v>0</v>
      </c>
      <c r="I64" s="6">
        <f t="shared" si="41"/>
        <v>4.347204116351428</v>
      </c>
      <c r="J64" s="6">
        <f t="shared" si="42"/>
        <v>204.34720411635143</v>
      </c>
      <c r="K64" s="66">
        <f t="shared" si="37"/>
        <v>1804.3472041163513</v>
      </c>
      <c r="L64" s="19"/>
      <c r="M64" s="4">
        <f t="shared" si="43"/>
        <v>11</v>
      </c>
      <c r="N64" s="4">
        <f t="shared" si="44"/>
        <v>205.32658503377095</v>
      </c>
      <c r="O64" s="4">
        <f t="shared" si="45"/>
        <v>54.93506493506493</v>
      </c>
      <c r="P64" s="4">
        <f t="shared" si="46"/>
        <v>90</v>
      </c>
      <c r="Q64" s="4">
        <f t="shared" si="47"/>
        <v>62.76797348475774</v>
      </c>
      <c r="R64" s="3"/>
    </row>
    <row r="65" spans="1:18" ht="15.75">
      <c r="A65" s="52" t="s">
        <v>55</v>
      </c>
      <c r="B65" s="15" t="s">
        <v>42</v>
      </c>
      <c r="C65" s="63">
        <f>K51</f>
        <v>1790.0960057825832</v>
      </c>
      <c r="D65" s="4">
        <f t="shared" si="36"/>
        <v>190.09600578258323</v>
      </c>
      <c r="E65" s="57">
        <v>4</v>
      </c>
      <c r="F65" s="6">
        <f t="shared" si="38"/>
        <v>51.42857142857143</v>
      </c>
      <c r="G65" s="6">
        <f t="shared" si="39"/>
        <v>50.86012812147581</v>
      </c>
      <c r="H65" s="6">
        <f t="shared" si="40"/>
        <v>0</v>
      </c>
      <c r="I65" s="6">
        <f t="shared" si="41"/>
        <v>0.5684433070956203</v>
      </c>
      <c r="J65" s="6">
        <f t="shared" si="42"/>
        <v>190.66444908967884</v>
      </c>
      <c r="K65" s="66">
        <f t="shared" si="37"/>
        <v>1790.6644490896788</v>
      </c>
      <c r="L65" s="19"/>
      <c r="M65" s="4">
        <f t="shared" si="43"/>
        <v>11</v>
      </c>
      <c r="N65" s="4">
        <f t="shared" si="44"/>
        <v>205.32658503377095</v>
      </c>
      <c r="O65" s="4">
        <f t="shared" si="45"/>
        <v>54.93506493506493</v>
      </c>
      <c r="P65" s="4">
        <f t="shared" si="46"/>
        <v>90</v>
      </c>
      <c r="Q65" s="4">
        <f t="shared" si="47"/>
        <v>62.76797348475774</v>
      </c>
      <c r="R65" s="3"/>
    </row>
    <row r="66" spans="1:18" ht="15.75">
      <c r="A66" s="28" t="s">
        <v>75</v>
      </c>
      <c r="B66" s="15" t="s">
        <v>42</v>
      </c>
      <c r="C66" s="63">
        <f>K52</f>
        <v>1800.4799419206713</v>
      </c>
      <c r="D66" s="4">
        <f t="shared" si="36"/>
        <v>200.4799419206713</v>
      </c>
      <c r="E66" s="57">
        <v>4</v>
      </c>
      <c r="F66" s="6">
        <f t="shared" si="38"/>
        <v>51.42857142857143</v>
      </c>
      <c r="G66" s="6">
        <f t="shared" si="39"/>
        <v>53.638347054662724</v>
      </c>
      <c r="H66" s="6">
        <f t="shared" si="40"/>
        <v>0</v>
      </c>
      <c r="I66" s="6">
        <f t="shared" si="41"/>
        <v>-2.209775626091293</v>
      </c>
      <c r="J66" s="6">
        <f t="shared" si="42"/>
        <v>198.27016629458</v>
      </c>
      <c r="K66" s="66">
        <f t="shared" si="37"/>
        <v>1798.2701662945801</v>
      </c>
      <c r="L66" s="19"/>
      <c r="M66" s="4">
        <f t="shared" si="43"/>
        <v>11</v>
      </c>
      <c r="N66" s="4">
        <f t="shared" si="44"/>
        <v>205.32658503377095</v>
      </c>
      <c r="O66" s="4">
        <f t="shared" si="45"/>
        <v>54.93506493506493</v>
      </c>
      <c r="P66" s="4">
        <f t="shared" si="46"/>
        <v>90</v>
      </c>
      <c r="Q66" s="4">
        <f t="shared" si="47"/>
        <v>62.76797348475774</v>
      </c>
      <c r="R66" s="3"/>
    </row>
    <row r="67" spans="1:18" ht="15.75">
      <c r="A67" s="49" t="s">
        <v>156</v>
      </c>
      <c r="B67" s="15" t="s">
        <v>42</v>
      </c>
      <c r="C67" s="17">
        <v>1800</v>
      </c>
      <c r="D67" s="4">
        <f t="shared" si="36"/>
        <v>200</v>
      </c>
      <c r="E67" s="57">
        <v>3.5</v>
      </c>
      <c r="F67" s="6">
        <f t="shared" si="38"/>
        <v>45</v>
      </c>
      <c r="G67" s="6">
        <f t="shared" si="39"/>
        <v>53.509938740791426</v>
      </c>
      <c r="H67" s="6">
        <f t="shared" si="40"/>
        <v>0</v>
      </c>
      <c r="I67" s="6">
        <f t="shared" si="41"/>
        <v>-8.509938740791426</v>
      </c>
      <c r="J67" s="6">
        <f t="shared" si="42"/>
        <v>191.49006125920857</v>
      </c>
      <c r="K67" s="66">
        <f t="shared" si="37"/>
        <v>1791.4900612592087</v>
      </c>
      <c r="L67" s="19"/>
      <c r="M67" s="4">
        <f t="shared" si="43"/>
        <v>11</v>
      </c>
      <c r="N67" s="4">
        <f t="shared" si="44"/>
        <v>205.32658503377095</v>
      </c>
      <c r="O67" s="4">
        <f t="shared" si="45"/>
        <v>54.93506493506493</v>
      </c>
      <c r="P67" s="4">
        <f t="shared" si="46"/>
        <v>90</v>
      </c>
      <c r="Q67" s="4">
        <f t="shared" si="47"/>
        <v>62.76797348475774</v>
      </c>
      <c r="R67" s="3"/>
    </row>
    <row r="68" spans="1:18" ht="15.75">
      <c r="A68" s="28" t="s">
        <v>78</v>
      </c>
      <c r="B68" s="15" t="s">
        <v>42</v>
      </c>
      <c r="C68" s="62">
        <f>K33</f>
        <v>1808.0668142980696</v>
      </c>
      <c r="D68" s="4">
        <f t="shared" si="36"/>
        <v>208.06681429806963</v>
      </c>
      <c r="E68" s="57">
        <v>3.5</v>
      </c>
      <c r="F68" s="6">
        <f t="shared" si="38"/>
        <v>45</v>
      </c>
      <c r="G68" s="6">
        <f t="shared" si="39"/>
        <v>55.66821243540666</v>
      </c>
      <c r="H68" s="6">
        <f t="shared" si="40"/>
        <v>0</v>
      </c>
      <c r="I68" s="6">
        <f t="shared" si="41"/>
        <v>-10.668212435406659</v>
      </c>
      <c r="J68" s="6">
        <f t="shared" si="42"/>
        <v>197.39860186266299</v>
      </c>
      <c r="K68" s="66">
        <f t="shared" si="37"/>
        <v>1797.3986018626629</v>
      </c>
      <c r="L68" s="19"/>
      <c r="M68" s="4">
        <f t="shared" si="43"/>
        <v>11</v>
      </c>
      <c r="N68" s="4">
        <f t="shared" si="44"/>
        <v>205.32658503377095</v>
      </c>
      <c r="O68" s="4">
        <f t="shared" si="45"/>
        <v>54.93506493506493</v>
      </c>
      <c r="P68" s="4">
        <f t="shared" si="46"/>
        <v>90</v>
      </c>
      <c r="Q68" s="4">
        <f t="shared" si="47"/>
        <v>62.76797348475774</v>
      </c>
      <c r="R68" s="3"/>
    </row>
    <row r="69" spans="1:18" ht="15.75">
      <c r="A69" s="28" t="s">
        <v>27</v>
      </c>
      <c r="B69" s="15" t="s">
        <v>42</v>
      </c>
      <c r="C69" s="62">
        <f>K35</f>
        <v>1775.8463318665235</v>
      </c>
      <c r="D69" s="4">
        <f t="shared" si="36"/>
        <v>175.84633186652354</v>
      </c>
      <c r="E69" s="57">
        <v>3.5</v>
      </c>
      <c r="F69" s="6">
        <f t="shared" si="38"/>
        <v>45</v>
      </c>
      <c r="G69" s="6">
        <f t="shared" si="39"/>
        <v>47.04763222985277</v>
      </c>
      <c r="H69" s="6">
        <f t="shared" si="40"/>
        <v>0</v>
      </c>
      <c r="I69" s="6">
        <f t="shared" si="41"/>
        <v>-2.0476322298527734</v>
      </c>
      <c r="J69" s="6">
        <f t="shared" si="42"/>
        <v>173.79869963667076</v>
      </c>
      <c r="K69" s="66">
        <f t="shared" si="37"/>
        <v>1773.7986996366708</v>
      </c>
      <c r="L69" s="19"/>
      <c r="M69" s="4">
        <f t="shared" si="43"/>
        <v>11</v>
      </c>
      <c r="N69" s="4">
        <f t="shared" si="44"/>
        <v>205.32658503377095</v>
      </c>
      <c r="O69" s="4">
        <f t="shared" si="45"/>
        <v>54.93506493506493</v>
      </c>
      <c r="P69" s="4">
        <f t="shared" si="46"/>
        <v>90</v>
      </c>
      <c r="Q69" s="4">
        <f t="shared" si="47"/>
        <v>62.76797348475774</v>
      </c>
      <c r="R69" s="3"/>
    </row>
    <row r="70" spans="1:18" ht="15.75">
      <c r="A70" s="28" t="s">
        <v>157</v>
      </c>
      <c r="B70" s="15" t="s">
        <v>42</v>
      </c>
      <c r="C70" s="65">
        <f>K11</f>
        <v>1809.4285714285716</v>
      </c>
      <c r="D70" s="4">
        <f t="shared" si="36"/>
        <v>209.42857142857156</v>
      </c>
      <c r="E70" s="57">
        <v>3.5</v>
      </c>
      <c r="F70" s="6">
        <f t="shared" si="38"/>
        <v>45</v>
      </c>
      <c r="G70" s="6">
        <f t="shared" si="39"/>
        <v>56.03255013857163</v>
      </c>
      <c r="H70" s="6">
        <f t="shared" si="40"/>
        <v>0</v>
      </c>
      <c r="I70" s="6">
        <f t="shared" si="41"/>
        <v>-11.03255013857163</v>
      </c>
      <c r="J70" s="6">
        <f t="shared" si="42"/>
        <v>198.39602128999994</v>
      </c>
      <c r="K70" s="66">
        <f t="shared" si="37"/>
        <v>1798.39602129</v>
      </c>
      <c r="L70" s="19"/>
      <c r="M70" s="4">
        <f t="shared" si="43"/>
        <v>11</v>
      </c>
      <c r="N70" s="4">
        <f t="shared" si="44"/>
        <v>205.32658503377095</v>
      </c>
      <c r="O70" s="4">
        <f t="shared" si="45"/>
        <v>54.93506493506493</v>
      </c>
      <c r="P70" s="4">
        <f t="shared" si="46"/>
        <v>90</v>
      </c>
      <c r="Q70" s="4">
        <f t="shared" si="47"/>
        <v>62.76797348475774</v>
      </c>
      <c r="R70" s="3"/>
    </row>
    <row r="71" spans="1:18" ht="15.75">
      <c r="A71" s="54"/>
      <c r="B71" s="55"/>
      <c r="D71" s="9" t="s">
        <v>8</v>
      </c>
      <c r="F71" s="9" t="s">
        <v>12</v>
      </c>
      <c r="I71" s="46"/>
      <c r="J71" s="46"/>
      <c r="K71" s="48"/>
      <c r="L71" s="47"/>
      <c r="M71" s="46"/>
      <c r="N71" s="46"/>
      <c r="O71" s="46"/>
      <c r="P71" s="46"/>
      <c r="Q71" s="46"/>
      <c r="R71" s="3"/>
    </row>
    <row r="72" spans="1:18" ht="15.75">
      <c r="A72" s="54"/>
      <c r="B72" s="55"/>
      <c r="D72" s="9">
        <v>1</v>
      </c>
      <c r="F72" s="9">
        <v>7</v>
      </c>
      <c r="I72" s="46"/>
      <c r="J72" s="46"/>
      <c r="K72" s="48"/>
      <c r="L72" s="47"/>
      <c r="M72" s="46"/>
      <c r="N72" s="46"/>
      <c r="O72" s="46"/>
      <c r="P72" s="46"/>
      <c r="Q72" s="46"/>
      <c r="R72" s="3"/>
    </row>
    <row r="73" spans="1:18" ht="15.75">
      <c r="A73" s="54"/>
      <c r="B73" s="55"/>
      <c r="D73" s="13" t="s">
        <v>14</v>
      </c>
      <c r="F73" s="13" t="s">
        <v>15</v>
      </c>
      <c r="I73" s="46"/>
      <c r="J73" s="46"/>
      <c r="K73" s="48"/>
      <c r="L73" s="47"/>
      <c r="M73" s="46"/>
      <c r="N73" s="46"/>
      <c r="O73" s="46"/>
      <c r="P73" s="46"/>
      <c r="Q73" s="46"/>
      <c r="R73" s="3"/>
    </row>
    <row r="74" spans="1:18" ht="16.5" thickBot="1">
      <c r="A74" s="21" t="s">
        <v>158</v>
      </c>
      <c r="B74" s="22"/>
      <c r="C74" s="22"/>
      <c r="D74" s="22"/>
      <c r="I74" s="46"/>
      <c r="J74" s="46"/>
      <c r="K74" s="48"/>
      <c r="L74" s="47"/>
      <c r="M74" s="46"/>
      <c r="N74" s="46"/>
      <c r="O74" s="46"/>
      <c r="P74" s="46"/>
      <c r="Q74" s="46"/>
      <c r="R74" s="3"/>
    </row>
    <row r="75" spans="1:18" ht="15.75">
      <c r="A75" s="51" t="s">
        <v>64</v>
      </c>
      <c r="B75" s="51" t="s">
        <v>65</v>
      </c>
      <c r="C75" s="7" t="s">
        <v>0</v>
      </c>
      <c r="D75" s="2" t="s">
        <v>4</v>
      </c>
      <c r="E75" s="2" t="s">
        <v>11</v>
      </c>
      <c r="F75" s="2" t="s">
        <v>5</v>
      </c>
      <c r="G75" s="8" t="s">
        <v>3</v>
      </c>
      <c r="H75" s="8" t="s">
        <v>6</v>
      </c>
      <c r="I75" s="8" t="s">
        <v>7</v>
      </c>
      <c r="J75" s="10" t="s">
        <v>9</v>
      </c>
      <c r="K75" s="11" t="s">
        <v>10</v>
      </c>
      <c r="L75" s="19" t="s">
        <v>45</v>
      </c>
      <c r="M75" s="2" t="s">
        <v>66</v>
      </c>
      <c r="N75" s="8" t="s">
        <v>1</v>
      </c>
      <c r="O75" s="18" t="s">
        <v>2</v>
      </c>
      <c r="P75" s="8" t="s">
        <v>67</v>
      </c>
      <c r="Q75" s="8" t="s">
        <v>68</v>
      </c>
      <c r="R75" s="3"/>
    </row>
    <row r="76" spans="1:18" ht="15.75">
      <c r="A76" s="52" t="s">
        <v>74</v>
      </c>
      <c r="B76" s="15" t="s">
        <v>42</v>
      </c>
      <c r="C76" s="67">
        <f>K62</f>
        <v>1829.6922168130236</v>
      </c>
      <c r="D76" s="4">
        <f aca="true" t="shared" si="48" ref="D76:D84">C76-1600</f>
        <v>229.6922168130236</v>
      </c>
      <c r="E76" s="57">
        <v>6</v>
      </c>
      <c r="F76" s="6">
        <f>E76*90/$F$72</f>
        <v>77.14285714285714</v>
      </c>
      <c r="G76" s="6">
        <f>(D76*O76)/N76</f>
        <v>63.747628081690785</v>
      </c>
      <c r="H76" s="6">
        <f aca="true" t="shared" si="49" ref="H76:H84">IF(G76&gt;P76,O76+(G76-O76)*(P76-O76)/(Q76-O76),0)</f>
        <v>0</v>
      </c>
      <c r="I76" s="6">
        <f>IF(H76&gt;0,$D$72*(F76-H76),$D$72*(F76-G76))</f>
        <v>13.395229061166354</v>
      </c>
      <c r="J76" s="6">
        <f aca="true" t="shared" si="50" ref="J76:J84">D76+I76</f>
        <v>243.08744587418997</v>
      </c>
      <c r="K76" s="12">
        <f aca="true" t="shared" si="51" ref="K76:K84">J76+1600</f>
        <v>1843.08744587419</v>
      </c>
      <c r="L76" s="19"/>
      <c r="M76" s="4">
        <f>COUNTIF(C76:C84,"&gt;0")</f>
        <v>9</v>
      </c>
      <c r="N76" s="4">
        <f>(SUM(D76:D84))/M76</f>
        <v>213.6152755703923</v>
      </c>
      <c r="O76" s="4">
        <f>(SUM(F76:F84))/M76</f>
        <v>59.285714285714285</v>
      </c>
      <c r="P76" s="4">
        <f>F76</f>
        <v>77.14285714285714</v>
      </c>
      <c r="Q76" s="4">
        <f>MAX(G76:G84)</f>
        <v>71.87294967834904</v>
      </c>
      <c r="R76" s="3"/>
    </row>
    <row r="77" spans="1:18" ht="15.75">
      <c r="A77" s="49" t="s">
        <v>160</v>
      </c>
      <c r="B77" s="15" t="s">
        <v>42</v>
      </c>
      <c r="C77" s="17">
        <v>1800</v>
      </c>
      <c r="D77" s="4">
        <f t="shared" si="48"/>
        <v>200</v>
      </c>
      <c r="E77" s="57">
        <v>6</v>
      </c>
      <c r="F77" s="6">
        <f aca="true" t="shared" si="52" ref="F77:F84">E77*90/$F$72</f>
        <v>77.14285714285714</v>
      </c>
      <c r="G77" s="6">
        <f aca="true" t="shared" si="53" ref="G77:G84">(D77*O77)/N77</f>
        <v>55.506998858026854</v>
      </c>
      <c r="H77" s="6">
        <f t="shared" si="49"/>
        <v>0</v>
      </c>
      <c r="I77" s="6">
        <f aca="true" t="shared" si="54" ref="I77:I84">IF(H77&gt;0,$D$72*(F77-H77),$D$72*(F77-G77))</f>
        <v>21.635858284830285</v>
      </c>
      <c r="J77" s="6">
        <f t="shared" si="50"/>
        <v>221.63585828483028</v>
      </c>
      <c r="K77" s="12">
        <f t="shared" si="51"/>
        <v>1821.6358582848302</v>
      </c>
      <c r="L77" s="19"/>
      <c r="M77" s="4">
        <f aca="true" t="shared" si="55" ref="M77:Q84">M76</f>
        <v>9</v>
      </c>
      <c r="N77" s="4">
        <f t="shared" si="55"/>
        <v>213.6152755703923</v>
      </c>
      <c r="O77" s="4">
        <f t="shared" si="55"/>
        <v>59.285714285714285</v>
      </c>
      <c r="P77" s="4">
        <f t="shared" si="55"/>
        <v>77.14285714285714</v>
      </c>
      <c r="Q77" s="4">
        <f t="shared" si="55"/>
        <v>71.87294967834904</v>
      </c>
      <c r="R77" s="3"/>
    </row>
    <row r="78" spans="1:18" ht="15.75">
      <c r="A78" s="52" t="s">
        <v>71</v>
      </c>
      <c r="B78" s="15" t="s">
        <v>40</v>
      </c>
      <c r="C78" s="67">
        <f>K60</f>
        <v>1858.9689630389935</v>
      </c>
      <c r="D78" s="4">
        <f t="shared" si="48"/>
        <v>258.9689630389935</v>
      </c>
      <c r="E78" s="57">
        <v>5</v>
      </c>
      <c r="F78" s="6">
        <f t="shared" si="52"/>
        <v>64.28571428571429</v>
      </c>
      <c r="G78" s="6">
        <f t="shared" si="53"/>
        <v>71.87294967834904</v>
      </c>
      <c r="H78" s="6">
        <f t="shared" si="49"/>
        <v>0</v>
      </c>
      <c r="I78" s="6">
        <f t="shared" si="54"/>
        <v>-7.587235392634753</v>
      </c>
      <c r="J78" s="6">
        <f t="shared" si="50"/>
        <v>251.38172764635874</v>
      </c>
      <c r="K78" s="12">
        <f t="shared" si="51"/>
        <v>1851.3817276463587</v>
      </c>
      <c r="L78" s="19"/>
      <c r="M78" s="4">
        <f t="shared" si="55"/>
        <v>9</v>
      </c>
      <c r="N78" s="4">
        <f t="shared" si="55"/>
        <v>213.6152755703923</v>
      </c>
      <c r="O78" s="4">
        <f t="shared" si="55"/>
        <v>59.285714285714285</v>
      </c>
      <c r="P78" s="4">
        <f t="shared" si="55"/>
        <v>77.14285714285714</v>
      </c>
      <c r="Q78" s="4">
        <f t="shared" si="55"/>
        <v>71.87294967834904</v>
      </c>
      <c r="R78" s="3"/>
    </row>
    <row r="79" spans="1:18" ht="15.75">
      <c r="A79" s="52" t="s">
        <v>161</v>
      </c>
      <c r="B79" s="15" t="s">
        <v>40</v>
      </c>
      <c r="C79" s="17">
        <v>1800</v>
      </c>
      <c r="D79" s="4">
        <f t="shared" si="48"/>
        <v>200</v>
      </c>
      <c r="E79" s="57">
        <v>5</v>
      </c>
      <c r="F79" s="6">
        <f t="shared" si="52"/>
        <v>64.28571428571429</v>
      </c>
      <c r="G79" s="6">
        <f t="shared" si="53"/>
        <v>55.506998858026854</v>
      </c>
      <c r="H79" s="6">
        <f t="shared" si="49"/>
        <v>0</v>
      </c>
      <c r="I79" s="6">
        <f t="shared" si="54"/>
        <v>8.778715427687438</v>
      </c>
      <c r="J79" s="6">
        <f t="shared" si="50"/>
        <v>208.77871542768744</v>
      </c>
      <c r="K79" s="12">
        <f t="shared" si="51"/>
        <v>1808.7787154276875</v>
      </c>
      <c r="L79" s="19"/>
      <c r="M79" s="4">
        <f t="shared" si="55"/>
        <v>9</v>
      </c>
      <c r="N79" s="4">
        <f t="shared" si="55"/>
        <v>213.6152755703923</v>
      </c>
      <c r="O79" s="4">
        <f t="shared" si="55"/>
        <v>59.285714285714285</v>
      </c>
      <c r="P79" s="4">
        <f t="shared" si="55"/>
        <v>77.14285714285714</v>
      </c>
      <c r="Q79" s="4">
        <f t="shared" si="55"/>
        <v>71.87294967834904</v>
      </c>
      <c r="R79" s="3"/>
    </row>
    <row r="80" spans="1:18" ht="15.75">
      <c r="A80" s="18" t="s">
        <v>149</v>
      </c>
      <c r="B80" s="15" t="s">
        <v>42</v>
      </c>
      <c r="C80" s="67">
        <f>K63</f>
        <v>1811.2188478539597</v>
      </c>
      <c r="D80" s="4">
        <f t="shared" si="48"/>
        <v>211.2188478539597</v>
      </c>
      <c r="E80" s="57">
        <v>4.5</v>
      </c>
      <c r="F80" s="6">
        <f t="shared" si="52"/>
        <v>57.857142857142854</v>
      </c>
      <c r="G80" s="6">
        <f t="shared" si="53"/>
        <v>58.620621733117446</v>
      </c>
      <c r="H80" s="6">
        <f t="shared" si="49"/>
        <v>0</v>
      </c>
      <c r="I80" s="6">
        <f t="shared" si="54"/>
        <v>-0.7634788759745916</v>
      </c>
      <c r="J80" s="6">
        <f t="shared" si="50"/>
        <v>210.4553689779851</v>
      </c>
      <c r="K80" s="12">
        <f t="shared" si="51"/>
        <v>1810.455368977985</v>
      </c>
      <c r="L80" s="19"/>
      <c r="M80" s="4">
        <f t="shared" si="55"/>
        <v>9</v>
      </c>
      <c r="N80" s="4">
        <f t="shared" si="55"/>
        <v>213.6152755703923</v>
      </c>
      <c r="O80" s="4">
        <f t="shared" si="55"/>
        <v>59.285714285714285</v>
      </c>
      <c r="P80" s="4">
        <f t="shared" si="55"/>
        <v>77.14285714285714</v>
      </c>
      <c r="Q80" s="4">
        <f t="shared" si="55"/>
        <v>71.87294967834904</v>
      </c>
      <c r="R80" s="3"/>
    </row>
    <row r="81" spans="1:18" ht="15.75">
      <c r="A81" s="52" t="s">
        <v>25</v>
      </c>
      <c r="B81" s="15" t="s">
        <v>42</v>
      </c>
      <c r="C81" s="67">
        <f>K70</f>
        <v>1798.39602129</v>
      </c>
      <c r="D81" s="114">
        <f t="shared" si="48"/>
        <v>198.3960212899999</v>
      </c>
      <c r="E81" s="57">
        <v>4</v>
      </c>
      <c r="F81" s="6">
        <f t="shared" si="52"/>
        <v>51.42857142857143</v>
      </c>
      <c r="G81" s="6">
        <f t="shared" si="53"/>
        <v>55.06183863590548</v>
      </c>
      <c r="H81" s="6">
        <f t="shared" si="49"/>
        <v>0</v>
      </c>
      <c r="I81" s="6">
        <f t="shared" si="54"/>
        <v>-3.6332672073340504</v>
      </c>
      <c r="J81" s="6">
        <f>D81+I81</f>
        <v>194.76275408266585</v>
      </c>
      <c r="K81" s="12">
        <f>J81+1600</f>
        <v>1794.7627540826659</v>
      </c>
      <c r="L81" s="19"/>
      <c r="M81" s="4">
        <f t="shared" si="55"/>
        <v>9</v>
      </c>
      <c r="N81" s="4">
        <f t="shared" si="55"/>
        <v>213.6152755703923</v>
      </c>
      <c r="O81" s="4">
        <f t="shared" si="55"/>
        <v>59.285714285714285</v>
      </c>
      <c r="P81" s="4">
        <f t="shared" si="55"/>
        <v>77.14285714285714</v>
      </c>
      <c r="Q81" s="4">
        <f t="shared" si="55"/>
        <v>71.87294967834904</v>
      </c>
      <c r="R81" s="3"/>
    </row>
    <row r="82" spans="1:18" ht="15.75">
      <c r="A82" s="28" t="s">
        <v>162</v>
      </c>
      <c r="B82" s="2" t="s">
        <v>189</v>
      </c>
      <c r="C82" s="17">
        <v>1800</v>
      </c>
      <c r="D82" s="4">
        <f t="shared" si="48"/>
        <v>200</v>
      </c>
      <c r="E82" s="57">
        <v>4</v>
      </c>
      <c r="F82" s="6">
        <f t="shared" si="52"/>
        <v>51.42857142857143</v>
      </c>
      <c r="G82" s="6">
        <f t="shared" si="53"/>
        <v>55.506998858026854</v>
      </c>
      <c r="H82" s="6">
        <f t="shared" si="49"/>
        <v>0</v>
      </c>
      <c r="I82" s="6">
        <f t="shared" si="54"/>
        <v>-4.078427429455424</v>
      </c>
      <c r="J82" s="6">
        <f t="shared" si="50"/>
        <v>195.92157257054458</v>
      </c>
      <c r="K82" s="12">
        <f t="shared" si="51"/>
        <v>1795.9215725705446</v>
      </c>
      <c r="L82" s="19"/>
      <c r="M82" s="4">
        <f t="shared" si="55"/>
        <v>9</v>
      </c>
      <c r="N82" s="4">
        <f t="shared" si="55"/>
        <v>213.6152755703923</v>
      </c>
      <c r="O82" s="4">
        <f t="shared" si="55"/>
        <v>59.285714285714285</v>
      </c>
      <c r="P82" s="4">
        <f t="shared" si="55"/>
        <v>77.14285714285714</v>
      </c>
      <c r="Q82" s="4">
        <f t="shared" si="55"/>
        <v>71.87294967834904</v>
      </c>
      <c r="R82" s="3"/>
    </row>
    <row r="83" spans="1:18" ht="15.75">
      <c r="A83" s="49" t="s">
        <v>72</v>
      </c>
      <c r="B83" s="15" t="s">
        <v>42</v>
      </c>
      <c r="C83" s="62">
        <f>K29</f>
        <v>1824.261431137554</v>
      </c>
      <c r="D83" s="4">
        <f t="shared" si="48"/>
        <v>224.26143113755393</v>
      </c>
      <c r="E83" s="57">
        <v>3.5</v>
      </c>
      <c r="F83" s="6">
        <f t="shared" si="52"/>
        <v>45</v>
      </c>
      <c r="G83" s="6">
        <f t="shared" si="53"/>
        <v>62.24039501025836</v>
      </c>
      <c r="H83" s="6">
        <f t="shared" si="49"/>
        <v>0</v>
      </c>
      <c r="I83" s="6">
        <f t="shared" si="54"/>
        <v>-17.24039501025836</v>
      </c>
      <c r="J83" s="6">
        <f t="shared" si="50"/>
        <v>207.02103612729556</v>
      </c>
      <c r="K83" s="12">
        <f t="shared" si="51"/>
        <v>1807.0210361272955</v>
      </c>
      <c r="L83" s="19"/>
      <c r="M83" s="4">
        <f t="shared" si="55"/>
        <v>9</v>
      </c>
      <c r="N83" s="4">
        <f t="shared" si="55"/>
        <v>213.6152755703923</v>
      </c>
      <c r="O83" s="4">
        <f t="shared" si="55"/>
        <v>59.285714285714285</v>
      </c>
      <c r="P83" s="4">
        <f t="shared" si="55"/>
        <v>77.14285714285714</v>
      </c>
      <c r="Q83" s="4">
        <f t="shared" si="55"/>
        <v>71.87294967834904</v>
      </c>
      <c r="R83" s="3"/>
    </row>
    <row r="84" spans="1:18" ht="15.75">
      <c r="A84" s="28" t="s">
        <v>35</v>
      </c>
      <c r="B84" s="15" t="s">
        <v>40</v>
      </c>
      <c r="C84" s="17">
        <v>1800</v>
      </c>
      <c r="D84" s="4">
        <f t="shared" si="48"/>
        <v>200</v>
      </c>
      <c r="E84" s="57">
        <v>3.5</v>
      </c>
      <c r="F84" s="6">
        <f t="shared" si="52"/>
        <v>45</v>
      </c>
      <c r="G84" s="6">
        <f t="shared" si="53"/>
        <v>55.506998858026854</v>
      </c>
      <c r="H84" s="6">
        <f t="shared" si="49"/>
        <v>0</v>
      </c>
      <c r="I84" s="6">
        <f t="shared" si="54"/>
        <v>-10.506998858026854</v>
      </c>
      <c r="J84" s="6">
        <f t="shared" si="50"/>
        <v>189.49300114197314</v>
      </c>
      <c r="K84" s="12">
        <f t="shared" si="51"/>
        <v>1789.493001141973</v>
      </c>
      <c r="L84" s="19"/>
      <c r="M84" s="4">
        <f t="shared" si="55"/>
        <v>9</v>
      </c>
      <c r="N84" s="4">
        <f t="shared" si="55"/>
        <v>213.6152755703923</v>
      </c>
      <c r="O84" s="4">
        <f t="shared" si="55"/>
        <v>59.285714285714285</v>
      </c>
      <c r="P84" s="4">
        <f t="shared" si="55"/>
        <v>77.14285714285714</v>
      </c>
      <c r="Q84" s="4">
        <f t="shared" si="55"/>
        <v>71.87294967834904</v>
      </c>
      <c r="R84" s="3"/>
    </row>
    <row r="85" spans="1:18" ht="15.75">
      <c r="A85" s="49"/>
      <c r="B85" s="111"/>
      <c r="C85" s="112"/>
      <c r="D85" s="46"/>
      <c r="E85" s="113"/>
      <c r="F85" s="46"/>
      <c r="G85" s="46"/>
      <c r="H85" s="46"/>
      <c r="I85" s="46"/>
      <c r="J85" s="46"/>
      <c r="K85" s="48"/>
      <c r="L85" s="47"/>
      <c r="M85" s="46"/>
      <c r="N85" s="46"/>
      <c r="O85" s="46"/>
      <c r="P85" s="46"/>
      <c r="Q85" s="46"/>
      <c r="R85" s="3"/>
    </row>
    <row r="86" spans="1:18" ht="15.75">
      <c r="A86" s="54"/>
      <c r="B86" s="55"/>
      <c r="D86" s="9" t="s">
        <v>8</v>
      </c>
      <c r="F86" s="9" t="s">
        <v>12</v>
      </c>
      <c r="I86" s="46"/>
      <c r="J86" s="46"/>
      <c r="K86" s="48"/>
      <c r="L86" s="47"/>
      <c r="M86" s="46"/>
      <c r="N86" s="46"/>
      <c r="O86" s="46"/>
      <c r="P86" s="46"/>
      <c r="Q86" s="46"/>
      <c r="R86" s="3"/>
    </row>
    <row r="87" spans="1:18" ht="15.75">
      <c r="A87" s="54"/>
      <c r="B87" s="55"/>
      <c r="D87" s="9">
        <v>1</v>
      </c>
      <c r="F87" s="9">
        <v>7</v>
      </c>
      <c r="I87" s="46"/>
      <c r="J87" s="46"/>
      <c r="K87" s="48"/>
      <c r="L87" s="47"/>
      <c r="M87" s="46"/>
      <c r="N87" s="46"/>
      <c r="O87" s="46"/>
      <c r="P87" s="46"/>
      <c r="Q87" s="46"/>
      <c r="R87" s="3"/>
    </row>
    <row r="88" spans="1:18" ht="15.75">
      <c r="A88" s="54"/>
      <c r="B88" s="55"/>
      <c r="D88" s="13" t="s">
        <v>14</v>
      </c>
      <c r="F88" s="13" t="s">
        <v>15</v>
      </c>
      <c r="I88" s="46"/>
      <c r="J88" s="46"/>
      <c r="K88" s="48"/>
      <c r="L88" s="47"/>
      <c r="M88" s="46"/>
      <c r="N88" s="46"/>
      <c r="O88" s="46"/>
      <c r="P88" s="46"/>
      <c r="Q88" s="46"/>
      <c r="R88" s="3"/>
    </row>
    <row r="89" spans="1:18" ht="16.5" thickBot="1">
      <c r="A89" s="21" t="s">
        <v>241</v>
      </c>
      <c r="B89" s="22"/>
      <c r="C89" s="22"/>
      <c r="D89" s="22"/>
      <c r="I89" s="46"/>
      <c r="J89" s="46"/>
      <c r="K89" s="48"/>
      <c r="L89" s="47"/>
      <c r="M89" s="46"/>
      <c r="N89" s="46"/>
      <c r="O89" s="46"/>
      <c r="P89" s="46"/>
      <c r="Q89" s="46"/>
      <c r="R89" s="3"/>
    </row>
    <row r="90" spans="1:18" ht="15.75">
      <c r="A90" s="51" t="s">
        <v>64</v>
      </c>
      <c r="B90" s="51" t="s">
        <v>65</v>
      </c>
      <c r="C90" s="7" t="s">
        <v>0</v>
      </c>
      <c r="D90" s="2" t="s">
        <v>4</v>
      </c>
      <c r="E90" s="2" t="s">
        <v>11</v>
      </c>
      <c r="F90" s="2" t="s">
        <v>5</v>
      </c>
      <c r="G90" s="8" t="s">
        <v>3</v>
      </c>
      <c r="H90" s="8" t="s">
        <v>6</v>
      </c>
      <c r="I90" s="8" t="s">
        <v>7</v>
      </c>
      <c r="J90" s="10" t="s">
        <v>9</v>
      </c>
      <c r="K90" s="11" t="s">
        <v>10</v>
      </c>
      <c r="L90" s="19" t="s">
        <v>45</v>
      </c>
      <c r="M90" s="2" t="s">
        <v>66</v>
      </c>
      <c r="N90" s="8" t="s">
        <v>1</v>
      </c>
      <c r="O90" s="18" t="s">
        <v>2</v>
      </c>
      <c r="P90" s="8" t="s">
        <v>67</v>
      </c>
      <c r="Q90" s="8" t="s">
        <v>68</v>
      </c>
      <c r="R90" s="3"/>
    </row>
    <row r="91" spans="1:18" ht="15.75">
      <c r="A91" s="49" t="s">
        <v>160</v>
      </c>
      <c r="B91" s="15" t="s">
        <v>42</v>
      </c>
      <c r="C91" s="17">
        <v>1821.6358582848302</v>
      </c>
      <c r="D91" s="4">
        <f aca="true" t="shared" si="56" ref="D91:D100">C91-1600</f>
        <v>221.6358582848302</v>
      </c>
      <c r="E91" s="57">
        <v>6.5</v>
      </c>
      <c r="F91" s="6">
        <f aca="true" t="shared" si="57" ref="F91:F100">E91*90/$F$87</f>
        <v>83.57142857142857</v>
      </c>
      <c r="G91" s="6">
        <f aca="true" t="shared" si="58" ref="G91:G100">(D91*O91)/N91</f>
        <v>65.86104165161147</v>
      </c>
      <c r="H91" s="6">
        <f aca="true" t="shared" si="59" ref="H91:H100">IF(G91&gt;P91,O91+(G91-O91)*(P91-O91)/(Q91-O91),0)</f>
        <v>0</v>
      </c>
      <c r="I91" s="115">
        <f aca="true" t="shared" si="60" ref="I91:I100">IF(H91&gt;0,$D$87*(F91-H91),$D$87*(F91-G91))</f>
        <v>17.710386919817097</v>
      </c>
      <c r="J91" s="6">
        <f aca="true" t="shared" si="61" ref="J91:J100">D91+I91</f>
        <v>239.3462452046473</v>
      </c>
      <c r="K91" s="12">
        <f aca="true" t="shared" si="62" ref="K91:K100">J91+1600</f>
        <v>1839.3462452046474</v>
      </c>
      <c r="L91" s="19"/>
      <c r="M91" s="4">
        <f>COUNTIF(C91:C100,"&gt;0")</f>
        <v>10</v>
      </c>
      <c r="N91" s="4">
        <f>(SUM(D91:D100))/M91</f>
        <v>194.70110392244507</v>
      </c>
      <c r="O91" s="4">
        <f>(SUM(F91:F100))/M91</f>
        <v>57.857142857142854</v>
      </c>
      <c r="P91" s="4">
        <f>F91</f>
        <v>83.57142857142857</v>
      </c>
      <c r="Q91" s="4">
        <f>MAX(G91:G100)</f>
        <v>65.86104165161147</v>
      </c>
      <c r="R91" s="3"/>
    </row>
    <row r="92" spans="1:18" ht="15.75">
      <c r="A92" s="18" t="s">
        <v>25</v>
      </c>
      <c r="B92" s="2" t="s">
        <v>42</v>
      </c>
      <c r="C92" s="17">
        <v>1794.7627540826659</v>
      </c>
      <c r="D92" s="4">
        <f t="shared" si="56"/>
        <v>194.76275408266588</v>
      </c>
      <c r="E92" s="57">
        <v>5.5</v>
      </c>
      <c r="F92" s="6">
        <f t="shared" si="57"/>
        <v>70.71428571428571</v>
      </c>
      <c r="G92" s="6">
        <f t="shared" si="58"/>
        <v>57.87546274365199</v>
      </c>
      <c r="H92" s="6">
        <f t="shared" si="59"/>
        <v>0</v>
      </c>
      <c r="I92" s="115">
        <f t="shared" si="60"/>
        <v>12.838822970633721</v>
      </c>
      <c r="J92" s="6">
        <f t="shared" si="61"/>
        <v>207.6015770532996</v>
      </c>
      <c r="K92" s="12">
        <f t="shared" si="62"/>
        <v>1807.6015770532995</v>
      </c>
      <c r="L92" s="19"/>
      <c r="M92" s="4">
        <f aca="true" t="shared" si="63" ref="M92:M100">M91</f>
        <v>10</v>
      </c>
      <c r="N92" s="4">
        <f aca="true" t="shared" si="64" ref="N92:N100">N91</f>
        <v>194.70110392244507</v>
      </c>
      <c r="O92" s="4">
        <f aca="true" t="shared" si="65" ref="O92:O100">O91</f>
        <v>57.857142857142854</v>
      </c>
      <c r="P92" s="4">
        <f aca="true" t="shared" si="66" ref="P92:P100">P91</f>
        <v>83.57142857142857</v>
      </c>
      <c r="Q92" s="4">
        <f aca="true" t="shared" si="67" ref="Q92:Q100">Q91</f>
        <v>65.86104165161147</v>
      </c>
      <c r="R92" s="3"/>
    </row>
    <row r="93" spans="1:18" ht="15.75">
      <c r="A93" s="52" t="s">
        <v>72</v>
      </c>
      <c r="B93" s="15" t="s">
        <v>42</v>
      </c>
      <c r="C93" s="17">
        <v>1807.0210361272955</v>
      </c>
      <c r="D93" s="4">
        <f t="shared" si="56"/>
        <v>207.02103612729547</v>
      </c>
      <c r="E93" s="57">
        <v>5.5</v>
      </c>
      <c r="F93" s="6">
        <f t="shared" si="57"/>
        <v>70.71428571428571</v>
      </c>
      <c r="G93" s="6">
        <f t="shared" si="58"/>
        <v>61.51811890302224</v>
      </c>
      <c r="H93" s="6">
        <f t="shared" si="59"/>
        <v>0</v>
      </c>
      <c r="I93" s="115">
        <f t="shared" si="60"/>
        <v>9.196166811263467</v>
      </c>
      <c r="J93" s="6">
        <f t="shared" si="61"/>
        <v>216.21720293855896</v>
      </c>
      <c r="K93" s="12">
        <f t="shared" si="62"/>
        <v>1816.217202938559</v>
      </c>
      <c r="L93" s="19"/>
      <c r="M93" s="4">
        <f t="shared" si="63"/>
        <v>10</v>
      </c>
      <c r="N93" s="4">
        <f t="shared" si="64"/>
        <v>194.70110392244507</v>
      </c>
      <c r="O93" s="4">
        <f t="shared" si="65"/>
        <v>57.857142857142854</v>
      </c>
      <c r="P93" s="4">
        <f t="shared" si="66"/>
        <v>83.57142857142857</v>
      </c>
      <c r="Q93" s="4">
        <f t="shared" si="67"/>
        <v>65.86104165161147</v>
      </c>
      <c r="R93" s="3"/>
    </row>
    <row r="94" spans="1:18" ht="15.75">
      <c r="A94" s="18" t="s">
        <v>102</v>
      </c>
      <c r="B94" s="2" t="s">
        <v>42</v>
      </c>
      <c r="C94" s="17">
        <v>1798.5471454232681</v>
      </c>
      <c r="D94" s="4">
        <f t="shared" si="56"/>
        <v>198.54714542326815</v>
      </c>
      <c r="E94" s="57">
        <v>4.5</v>
      </c>
      <c r="F94" s="6">
        <f t="shared" si="57"/>
        <v>57.857142857142854</v>
      </c>
      <c r="G94" s="6">
        <f t="shared" si="58"/>
        <v>59.000027864288256</v>
      </c>
      <c r="H94" s="6">
        <f t="shared" si="59"/>
        <v>0</v>
      </c>
      <c r="I94" s="115">
        <f t="shared" si="60"/>
        <v>-1.1428850071454022</v>
      </c>
      <c r="J94" s="6">
        <f t="shared" si="61"/>
        <v>197.40426041612275</v>
      </c>
      <c r="K94" s="12">
        <f t="shared" si="62"/>
        <v>1797.4042604161227</v>
      </c>
      <c r="L94" s="19"/>
      <c r="M94" s="4">
        <f t="shared" si="63"/>
        <v>10</v>
      </c>
      <c r="N94" s="4">
        <f t="shared" si="64"/>
        <v>194.70110392244507</v>
      </c>
      <c r="O94" s="4">
        <f t="shared" si="65"/>
        <v>57.857142857142854</v>
      </c>
      <c r="P94" s="4">
        <f t="shared" si="66"/>
        <v>83.57142857142857</v>
      </c>
      <c r="Q94" s="4">
        <f t="shared" si="67"/>
        <v>65.86104165161147</v>
      </c>
      <c r="R94" s="3"/>
    </row>
    <row r="95" spans="1:18" ht="15.75">
      <c r="A95" s="18" t="s">
        <v>47</v>
      </c>
      <c r="B95" s="15" t="s">
        <v>42</v>
      </c>
      <c r="C95" s="17">
        <v>1800</v>
      </c>
      <c r="D95" s="4">
        <f t="shared" si="56"/>
        <v>200</v>
      </c>
      <c r="E95" s="57">
        <v>4.5</v>
      </c>
      <c r="F95" s="6">
        <f t="shared" si="57"/>
        <v>57.857142857142854</v>
      </c>
      <c r="G95" s="6">
        <f t="shared" si="58"/>
        <v>59.43175636044568</v>
      </c>
      <c r="H95" s="6">
        <f t="shared" si="59"/>
        <v>0</v>
      </c>
      <c r="I95" s="115">
        <f t="shared" si="60"/>
        <v>-1.5746135033028281</v>
      </c>
      <c r="J95" s="6">
        <f t="shared" si="61"/>
        <v>198.42538649669717</v>
      </c>
      <c r="K95" s="12">
        <f t="shared" si="62"/>
        <v>1798.4253864966972</v>
      </c>
      <c r="L95" s="19"/>
      <c r="M95" s="4">
        <f t="shared" si="63"/>
        <v>10</v>
      </c>
      <c r="N95" s="4">
        <f t="shared" si="64"/>
        <v>194.70110392244507</v>
      </c>
      <c r="O95" s="4">
        <f t="shared" si="65"/>
        <v>57.857142857142854</v>
      </c>
      <c r="P95" s="4">
        <f t="shared" si="66"/>
        <v>83.57142857142857</v>
      </c>
      <c r="Q95" s="4">
        <f t="shared" si="67"/>
        <v>65.86104165161147</v>
      </c>
      <c r="R95" s="3"/>
    </row>
    <row r="96" spans="1:18" ht="15.75">
      <c r="A96" s="52" t="s">
        <v>178</v>
      </c>
      <c r="B96" s="15" t="s">
        <v>42</v>
      </c>
      <c r="C96" s="17">
        <v>1800</v>
      </c>
      <c r="D96" s="4">
        <f t="shared" si="56"/>
        <v>200</v>
      </c>
      <c r="E96" s="57">
        <v>4</v>
      </c>
      <c r="F96" s="6">
        <f t="shared" si="57"/>
        <v>51.42857142857143</v>
      </c>
      <c r="G96" s="6">
        <f t="shared" si="58"/>
        <v>59.43175636044568</v>
      </c>
      <c r="H96" s="6">
        <f t="shared" si="59"/>
        <v>0</v>
      </c>
      <c r="I96" s="115">
        <f t="shared" si="60"/>
        <v>-8.003184931874252</v>
      </c>
      <c r="J96" s="6">
        <f t="shared" si="61"/>
        <v>191.99681506812576</v>
      </c>
      <c r="K96" s="12">
        <f t="shared" si="62"/>
        <v>1791.9968150681257</v>
      </c>
      <c r="L96" s="19"/>
      <c r="M96" s="4">
        <f t="shared" si="63"/>
        <v>10</v>
      </c>
      <c r="N96" s="4">
        <f t="shared" si="64"/>
        <v>194.70110392244507</v>
      </c>
      <c r="O96" s="4">
        <f t="shared" si="65"/>
        <v>57.857142857142854</v>
      </c>
      <c r="P96" s="4">
        <f t="shared" si="66"/>
        <v>83.57142857142857</v>
      </c>
      <c r="Q96" s="4">
        <f t="shared" si="67"/>
        <v>65.86104165161147</v>
      </c>
      <c r="R96" s="3"/>
    </row>
    <row r="97" spans="1:18" ht="15.75">
      <c r="A97" s="18" t="s">
        <v>156</v>
      </c>
      <c r="B97" s="2" t="s">
        <v>42</v>
      </c>
      <c r="C97" s="17">
        <v>1791</v>
      </c>
      <c r="D97" s="4">
        <f t="shared" si="56"/>
        <v>191</v>
      </c>
      <c r="E97" s="57">
        <v>4</v>
      </c>
      <c r="F97" s="6">
        <f t="shared" si="57"/>
        <v>51.42857142857143</v>
      </c>
      <c r="G97" s="6">
        <f t="shared" si="58"/>
        <v>56.75732732422562</v>
      </c>
      <c r="H97" s="6">
        <f t="shared" si="59"/>
        <v>0</v>
      </c>
      <c r="I97" s="115">
        <f t="shared" si="60"/>
        <v>-5.32875589565419</v>
      </c>
      <c r="J97" s="6">
        <f t="shared" si="61"/>
        <v>185.67124410434582</v>
      </c>
      <c r="K97" s="12">
        <f t="shared" si="62"/>
        <v>1785.6712441043458</v>
      </c>
      <c r="L97" s="19"/>
      <c r="M97" s="4">
        <f t="shared" si="63"/>
        <v>10</v>
      </c>
      <c r="N97" s="4">
        <f t="shared" si="64"/>
        <v>194.70110392244507</v>
      </c>
      <c r="O97" s="4">
        <f t="shared" si="65"/>
        <v>57.857142857142854</v>
      </c>
      <c r="P97" s="4">
        <f t="shared" si="66"/>
        <v>83.57142857142857</v>
      </c>
      <c r="Q97" s="4">
        <f t="shared" si="67"/>
        <v>65.86104165161147</v>
      </c>
      <c r="R97" s="3"/>
    </row>
    <row r="98" spans="1:18" ht="15.75">
      <c r="A98" s="18" t="s">
        <v>22</v>
      </c>
      <c r="B98" s="2" t="s">
        <v>44</v>
      </c>
      <c r="C98" s="17">
        <v>1746.917760437952</v>
      </c>
      <c r="D98" s="4">
        <f t="shared" si="56"/>
        <v>146.91776043795198</v>
      </c>
      <c r="E98" s="57">
        <v>3.5</v>
      </c>
      <c r="F98" s="6">
        <f t="shared" si="57"/>
        <v>45</v>
      </c>
      <c r="G98" s="6">
        <f t="shared" si="58"/>
        <v>43.657902716853435</v>
      </c>
      <c r="H98" s="6">
        <f t="shared" si="59"/>
        <v>0</v>
      </c>
      <c r="I98" s="115">
        <f t="shared" si="60"/>
        <v>1.3420972831465647</v>
      </c>
      <c r="J98" s="6">
        <f t="shared" si="61"/>
        <v>148.25985772109854</v>
      </c>
      <c r="K98" s="12">
        <f t="shared" si="62"/>
        <v>1748.2598577210986</v>
      </c>
      <c r="L98" s="19"/>
      <c r="M98" s="4">
        <f t="shared" si="63"/>
        <v>10</v>
      </c>
      <c r="N98" s="4">
        <f t="shared" si="64"/>
        <v>194.70110392244507</v>
      </c>
      <c r="O98" s="4">
        <f t="shared" si="65"/>
        <v>57.857142857142854</v>
      </c>
      <c r="P98" s="4">
        <f t="shared" si="66"/>
        <v>83.57142857142857</v>
      </c>
      <c r="Q98" s="4">
        <f t="shared" si="67"/>
        <v>65.86104165161147</v>
      </c>
      <c r="R98" s="3"/>
    </row>
    <row r="99" spans="1:18" ht="15.75">
      <c r="A99" s="18" t="s">
        <v>26</v>
      </c>
      <c r="B99" s="2" t="s">
        <v>43</v>
      </c>
      <c r="C99" s="17">
        <v>1814.8981757548927</v>
      </c>
      <c r="D99" s="4">
        <f t="shared" si="56"/>
        <v>214.8981757548927</v>
      </c>
      <c r="E99" s="57">
        <v>3.5</v>
      </c>
      <c r="F99" s="6">
        <f t="shared" si="57"/>
        <v>45</v>
      </c>
      <c r="G99" s="6">
        <f t="shared" si="58"/>
        <v>63.85888011884509</v>
      </c>
      <c r="H99" s="6">
        <f t="shared" si="59"/>
        <v>0</v>
      </c>
      <c r="I99" s="115">
        <f t="shared" si="60"/>
        <v>-18.858880118845093</v>
      </c>
      <c r="J99" s="6">
        <f t="shared" si="61"/>
        <v>196.0392956360476</v>
      </c>
      <c r="K99" s="12">
        <f t="shared" si="62"/>
        <v>1796.0392956360477</v>
      </c>
      <c r="L99" s="19"/>
      <c r="M99" s="4">
        <f t="shared" si="63"/>
        <v>10</v>
      </c>
      <c r="N99" s="4">
        <f t="shared" si="64"/>
        <v>194.70110392244507</v>
      </c>
      <c r="O99" s="4">
        <f t="shared" si="65"/>
        <v>57.857142857142854</v>
      </c>
      <c r="P99" s="4">
        <f t="shared" si="66"/>
        <v>83.57142857142857</v>
      </c>
      <c r="Q99" s="4">
        <f t="shared" si="67"/>
        <v>65.86104165161147</v>
      </c>
      <c r="R99" s="3"/>
    </row>
    <row r="100" spans="1:18" ht="15.75">
      <c r="A100" s="18" t="s">
        <v>13</v>
      </c>
      <c r="B100" s="2" t="s">
        <v>43</v>
      </c>
      <c r="C100" s="17">
        <v>1772.2283091135464</v>
      </c>
      <c r="D100" s="4">
        <f t="shared" si="56"/>
        <v>172.2283091135464</v>
      </c>
      <c r="E100" s="57">
        <v>3.5</v>
      </c>
      <c r="F100" s="6">
        <f t="shared" si="57"/>
        <v>45</v>
      </c>
      <c r="G100" s="6">
        <f t="shared" si="58"/>
        <v>51.179154528039085</v>
      </c>
      <c r="H100" s="6">
        <f t="shared" si="59"/>
        <v>0</v>
      </c>
      <c r="I100" s="115">
        <f t="shared" si="60"/>
        <v>-6.179154528039085</v>
      </c>
      <c r="J100" s="6">
        <f t="shared" si="61"/>
        <v>166.04915458550732</v>
      </c>
      <c r="K100" s="12">
        <f t="shared" si="62"/>
        <v>1766.0491545855073</v>
      </c>
      <c r="L100" s="19"/>
      <c r="M100" s="4">
        <f t="shared" si="63"/>
        <v>10</v>
      </c>
      <c r="N100" s="4">
        <f t="shared" si="64"/>
        <v>194.70110392244507</v>
      </c>
      <c r="O100" s="4">
        <f t="shared" si="65"/>
        <v>57.857142857142854</v>
      </c>
      <c r="P100" s="4">
        <f t="shared" si="66"/>
        <v>83.57142857142857</v>
      </c>
      <c r="Q100" s="4">
        <f t="shared" si="67"/>
        <v>65.86104165161147</v>
      </c>
      <c r="R100" s="3"/>
    </row>
    <row r="101" spans="1:18" ht="15.75">
      <c r="A101" s="49"/>
      <c r="B101" s="111"/>
      <c r="C101" s="112"/>
      <c r="D101" s="46"/>
      <c r="E101" s="113"/>
      <c r="F101" s="46"/>
      <c r="G101" s="46"/>
      <c r="H101" s="46"/>
      <c r="I101" s="46"/>
      <c r="J101" s="46"/>
      <c r="K101" s="48"/>
      <c r="L101" s="47"/>
      <c r="M101" s="46"/>
      <c r="N101" s="46"/>
      <c r="O101" s="46"/>
      <c r="P101" s="46"/>
      <c r="Q101" s="46"/>
      <c r="R101" s="3"/>
    </row>
    <row r="102" spans="1:18" ht="15.75">
      <c r="A102" s="54"/>
      <c r="B102" s="55"/>
      <c r="D102" s="9" t="s">
        <v>8</v>
      </c>
      <c r="F102" s="9" t="s">
        <v>12</v>
      </c>
      <c r="I102" s="46"/>
      <c r="J102" s="46"/>
      <c r="K102" s="48"/>
      <c r="L102" s="47"/>
      <c r="M102" s="46"/>
      <c r="N102" s="46"/>
      <c r="O102" s="46"/>
      <c r="P102" s="46"/>
      <c r="Q102" s="46"/>
      <c r="R102" s="3"/>
    </row>
    <row r="103" spans="1:18" ht="15.75">
      <c r="A103" s="54"/>
      <c r="B103" s="55"/>
      <c r="D103" s="9">
        <v>1</v>
      </c>
      <c r="F103" s="9">
        <v>7</v>
      </c>
      <c r="I103" s="46"/>
      <c r="J103" s="46"/>
      <c r="K103" s="48"/>
      <c r="L103" s="47"/>
      <c r="M103" s="46"/>
      <c r="N103" s="46"/>
      <c r="O103" s="46"/>
      <c r="P103" s="46"/>
      <c r="Q103" s="46"/>
      <c r="R103" s="3"/>
    </row>
    <row r="104" spans="1:18" ht="15.75">
      <c r="A104" s="54"/>
      <c r="B104" s="55"/>
      <c r="D104" s="13" t="s">
        <v>14</v>
      </c>
      <c r="F104" s="13" t="s">
        <v>15</v>
      </c>
      <c r="I104" s="46"/>
      <c r="J104" s="46"/>
      <c r="K104" s="48"/>
      <c r="L104" s="47"/>
      <c r="M104" s="46"/>
      <c r="N104" s="46"/>
      <c r="O104" s="46"/>
      <c r="P104" s="46"/>
      <c r="Q104" s="46"/>
      <c r="R104" s="3"/>
    </row>
    <row r="105" spans="1:18" ht="16.5" thickBot="1">
      <c r="A105" s="21" t="s">
        <v>270</v>
      </c>
      <c r="B105" s="22"/>
      <c r="C105" s="22"/>
      <c r="D105" s="22"/>
      <c r="I105" s="46"/>
      <c r="J105" s="46"/>
      <c r="K105" s="48"/>
      <c r="L105" s="47"/>
      <c r="M105" s="46"/>
      <c r="N105" s="46"/>
      <c r="O105" s="46"/>
      <c r="P105" s="46"/>
      <c r="Q105" s="46"/>
      <c r="R105" s="3"/>
    </row>
    <row r="106" spans="1:18" ht="15.75">
      <c r="A106" s="51" t="s">
        <v>64</v>
      </c>
      <c r="B106" s="51" t="s">
        <v>65</v>
      </c>
      <c r="C106" s="7" t="s">
        <v>0</v>
      </c>
      <c r="D106" s="2" t="s">
        <v>4</v>
      </c>
      <c r="E106" s="2" t="s">
        <v>11</v>
      </c>
      <c r="F106" s="2" t="s">
        <v>5</v>
      </c>
      <c r="G106" s="8" t="s">
        <v>3</v>
      </c>
      <c r="H106" s="8" t="s">
        <v>6</v>
      </c>
      <c r="I106" s="8" t="s">
        <v>7</v>
      </c>
      <c r="J106" s="10" t="s">
        <v>9</v>
      </c>
      <c r="K106" s="11" t="s">
        <v>10</v>
      </c>
      <c r="L106" s="19" t="s">
        <v>45</v>
      </c>
      <c r="M106" s="2" t="s">
        <v>66</v>
      </c>
      <c r="N106" s="8" t="s">
        <v>1</v>
      </c>
      <c r="O106" s="18" t="s">
        <v>2</v>
      </c>
      <c r="P106" s="8" t="s">
        <v>67</v>
      </c>
      <c r="Q106" s="8" t="s">
        <v>68</v>
      </c>
      <c r="R106" s="3"/>
    </row>
    <row r="107" spans="1:18" ht="15.75">
      <c r="A107" s="18" t="s">
        <v>25</v>
      </c>
      <c r="B107" s="135" t="s">
        <v>42</v>
      </c>
      <c r="C107" s="17">
        <v>1808</v>
      </c>
      <c r="D107" s="4">
        <f aca="true" t="shared" si="68" ref="D107:D116">C107-1600</f>
        <v>208</v>
      </c>
      <c r="E107" s="57">
        <v>6</v>
      </c>
      <c r="F107" s="6">
        <f aca="true" t="shared" si="69" ref="F107:F116">E107*90/$F$103</f>
        <v>77.14285714285714</v>
      </c>
      <c r="G107" s="6">
        <f aca="true" t="shared" si="70" ref="G107:G115">(D107*O107)/N107</f>
        <v>63.2384956084378</v>
      </c>
      <c r="H107" s="6">
        <f aca="true" t="shared" si="71" ref="H107:H115">IF(G107&gt;P107,O107+(G107-O107)*(P107-O107)/(Q107-O107),0)</f>
        <v>0</v>
      </c>
      <c r="I107" s="115">
        <f aca="true" t="shared" si="72" ref="I107:I115">IF(H107&gt;0,$D$103*(F107-H107),$D$103*(F107-G107))</f>
        <v>13.904361534419337</v>
      </c>
      <c r="J107" s="6">
        <f aca="true" t="shared" si="73" ref="J107:J115">D107+I107</f>
        <v>221.90436153441934</v>
      </c>
      <c r="K107" s="12">
        <f aca="true" t="shared" si="74" ref="K107:K116">J107+1600</f>
        <v>1821.9043615344194</v>
      </c>
      <c r="L107" s="19"/>
      <c r="M107" s="4">
        <f>COUNTIF(C107:C116,"&gt;0")</f>
        <v>10</v>
      </c>
      <c r="N107" s="4">
        <f>(SUM(D107:D115))/M107</f>
        <v>190.3</v>
      </c>
      <c r="O107" s="4">
        <f>(SUM(F107:F115))/M107</f>
        <v>57.857142857142854</v>
      </c>
      <c r="P107" s="4">
        <f>F107</f>
        <v>77.14285714285714</v>
      </c>
      <c r="Q107" s="4">
        <f>MAX(G107:G115)</f>
        <v>73.87958861947301</v>
      </c>
      <c r="R107" s="3"/>
    </row>
    <row r="108" spans="1:18" ht="15.75">
      <c r="A108" s="136" t="s">
        <v>175</v>
      </c>
      <c r="B108" s="19" t="s">
        <v>40</v>
      </c>
      <c r="C108" s="17">
        <v>1800</v>
      </c>
      <c r="D108" s="4">
        <f t="shared" si="68"/>
        <v>200</v>
      </c>
      <c r="E108" s="57">
        <v>6</v>
      </c>
      <c r="F108" s="6">
        <f t="shared" si="69"/>
        <v>77.14285714285714</v>
      </c>
      <c r="G108" s="6">
        <f t="shared" si="70"/>
        <v>60.80624577734404</v>
      </c>
      <c r="H108" s="6">
        <f t="shared" si="71"/>
        <v>0</v>
      </c>
      <c r="I108" s="115">
        <f t="shared" si="72"/>
        <v>16.3366113655131</v>
      </c>
      <c r="J108" s="6">
        <f t="shared" si="73"/>
        <v>216.3366113655131</v>
      </c>
      <c r="K108" s="12">
        <f t="shared" si="74"/>
        <v>1816.3366113655131</v>
      </c>
      <c r="L108" s="19"/>
      <c r="M108" s="4">
        <f aca="true" t="shared" si="75" ref="M108:Q112">M107</f>
        <v>10</v>
      </c>
      <c r="N108" s="4">
        <f t="shared" si="75"/>
        <v>190.3</v>
      </c>
      <c r="O108" s="4">
        <f t="shared" si="75"/>
        <v>57.857142857142854</v>
      </c>
      <c r="P108" s="4">
        <f t="shared" si="75"/>
        <v>77.14285714285714</v>
      </c>
      <c r="Q108" s="4">
        <f t="shared" si="75"/>
        <v>73.87958861947301</v>
      </c>
      <c r="R108" s="3"/>
    </row>
    <row r="109" spans="1:18" ht="15.75">
      <c r="A109" s="136" t="s">
        <v>271</v>
      </c>
      <c r="B109" s="110" t="s">
        <v>110</v>
      </c>
      <c r="C109" s="17">
        <v>1800</v>
      </c>
      <c r="D109" s="4">
        <f t="shared" si="68"/>
        <v>200</v>
      </c>
      <c r="E109" s="57">
        <v>5.5</v>
      </c>
      <c r="F109" s="6">
        <f t="shared" si="69"/>
        <v>70.71428571428571</v>
      </c>
      <c r="G109" s="6">
        <f t="shared" si="70"/>
        <v>60.80624577734404</v>
      </c>
      <c r="H109" s="6">
        <f t="shared" si="71"/>
        <v>0</v>
      </c>
      <c r="I109" s="115">
        <f t="shared" si="72"/>
        <v>9.90803993694167</v>
      </c>
      <c r="J109" s="6">
        <f t="shared" si="73"/>
        <v>209.90803993694166</v>
      </c>
      <c r="K109" s="12">
        <f t="shared" si="74"/>
        <v>1809.9080399369416</v>
      </c>
      <c r="L109" s="19"/>
      <c r="M109" s="4">
        <f t="shared" si="75"/>
        <v>10</v>
      </c>
      <c r="N109" s="4">
        <f t="shared" si="75"/>
        <v>190.3</v>
      </c>
      <c r="O109" s="4">
        <f t="shared" si="75"/>
        <v>57.857142857142854</v>
      </c>
      <c r="P109" s="4">
        <f t="shared" si="75"/>
        <v>77.14285714285714</v>
      </c>
      <c r="Q109" s="4">
        <f t="shared" si="75"/>
        <v>73.87958861947301</v>
      </c>
      <c r="R109" s="3"/>
    </row>
    <row r="110" spans="1:18" ht="15.75">
      <c r="A110" s="136" t="s">
        <v>245</v>
      </c>
      <c r="B110" s="19" t="s">
        <v>42</v>
      </c>
      <c r="C110" s="17">
        <v>1816</v>
      </c>
      <c r="D110" s="4">
        <f t="shared" si="68"/>
        <v>216</v>
      </c>
      <c r="E110" s="57">
        <v>5</v>
      </c>
      <c r="F110" s="6">
        <f t="shared" si="69"/>
        <v>64.28571428571429</v>
      </c>
      <c r="G110" s="6">
        <f t="shared" si="70"/>
        <v>65.67074543953156</v>
      </c>
      <c r="H110" s="6">
        <f t="shared" si="71"/>
        <v>0</v>
      </c>
      <c r="I110" s="115">
        <f t="shared" si="72"/>
        <v>-1.3850311538172662</v>
      </c>
      <c r="J110" s="6">
        <f t="shared" si="73"/>
        <v>214.61496884618273</v>
      </c>
      <c r="K110" s="12">
        <f t="shared" si="74"/>
        <v>1814.6149688461828</v>
      </c>
      <c r="L110" s="19"/>
      <c r="M110" s="4">
        <f t="shared" si="75"/>
        <v>10</v>
      </c>
      <c r="N110" s="4">
        <f t="shared" si="75"/>
        <v>190.3</v>
      </c>
      <c r="O110" s="4">
        <f t="shared" si="75"/>
        <v>57.857142857142854</v>
      </c>
      <c r="P110" s="4">
        <f t="shared" si="75"/>
        <v>77.14285714285714</v>
      </c>
      <c r="Q110" s="4">
        <f t="shared" si="75"/>
        <v>73.87958861947301</v>
      </c>
      <c r="R110" s="3"/>
    </row>
    <row r="111" spans="1:18" ht="15.75">
      <c r="A111" s="136" t="s">
        <v>20</v>
      </c>
      <c r="B111" s="135" t="s">
        <v>42</v>
      </c>
      <c r="C111" s="17">
        <v>1797</v>
      </c>
      <c r="D111" s="4">
        <f t="shared" si="68"/>
        <v>197</v>
      </c>
      <c r="E111" s="57">
        <v>5</v>
      </c>
      <c r="F111" s="6">
        <f t="shared" si="69"/>
        <v>64.28571428571429</v>
      </c>
      <c r="G111" s="6">
        <f t="shared" si="70"/>
        <v>59.89415209068388</v>
      </c>
      <c r="H111" s="6">
        <f t="shared" si="71"/>
        <v>0</v>
      </c>
      <c r="I111" s="115">
        <f t="shared" si="72"/>
        <v>4.39156219503041</v>
      </c>
      <c r="J111" s="6">
        <f t="shared" si="73"/>
        <v>201.39156219503042</v>
      </c>
      <c r="K111" s="12">
        <f t="shared" si="74"/>
        <v>1801.3915621950305</v>
      </c>
      <c r="L111" s="19"/>
      <c r="M111" s="4">
        <f t="shared" si="75"/>
        <v>10</v>
      </c>
      <c r="N111" s="4">
        <f t="shared" si="75"/>
        <v>190.3</v>
      </c>
      <c r="O111" s="4">
        <f t="shared" si="75"/>
        <v>57.857142857142854</v>
      </c>
      <c r="P111" s="4">
        <f t="shared" si="75"/>
        <v>77.14285714285714</v>
      </c>
      <c r="Q111" s="4">
        <f t="shared" si="75"/>
        <v>73.87958861947301</v>
      </c>
      <c r="R111" s="3"/>
    </row>
    <row r="112" spans="1:18" ht="15.75">
      <c r="A112" s="136" t="s">
        <v>287</v>
      </c>
      <c r="B112" s="135" t="s">
        <v>42</v>
      </c>
      <c r="C112" s="17">
        <v>1839</v>
      </c>
      <c r="D112" s="4">
        <f t="shared" si="68"/>
        <v>239</v>
      </c>
      <c r="E112" s="57">
        <v>5</v>
      </c>
      <c r="F112" s="6">
        <f t="shared" si="69"/>
        <v>64.28571428571429</v>
      </c>
      <c r="G112" s="6">
        <f t="shared" si="70"/>
        <v>72.66346370392611</v>
      </c>
      <c r="H112" s="6">
        <f t="shared" si="71"/>
        <v>0</v>
      </c>
      <c r="I112" s="115">
        <f t="shared" si="72"/>
        <v>-8.37774941821182</v>
      </c>
      <c r="J112" s="6">
        <f t="shared" si="73"/>
        <v>230.6222505817882</v>
      </c>
      <c r="K112" s="12">
        <f t="shared" si="74"/>
        <v>1830.6222505817882</v>
      </c>
      <c r="L112" s="19"/>
      <c r="M112" s="4">
        <f t="shared" si="75"/>
        <v>10</v>
      </c>
      <c r="N112" s="4">
        <f t="shared" si="75"/>
        <v>190.3</v>
      </c>
      <c r="O112" s="4">
        <f t="shared" si="75"/>
        <v>57.857142857142854</v>
      </c>
      <c r="P112" s="4">
        <f t="shared" si="75"/>
        <v>77.14285714285714</v>
      </c>
      <c r="Q112" s="4">
        <f t="shared" si="75"/>
        <v>73.87958861947301</v>
      </c>
      <c r="R112" s="3"/>
    </row>
    <row r="113" spans="1:18" ht="15.75">
      <c r="A113" s="136" t="s">
        <v>272</v>
      </c>
      <c r="B113" s="135" t="s">
        <v>42</v>
      </c>
      <c r="C113" s="17">
        <v>1843</v>
      </c>
      <c r="D113" s="4">
        <f t="shared" si="68"/>
        <v>243</v>
      </c>
      <c r="E113" s="57">
        <v>4.5</v>
      </c>
      <c r="F113" s="6">
        <f t="shared" si="69"/>
        <v>57.857142857142854</v>
      </c>
      <c r="G113" s="6">
        <f t="shared" si="70"/>
        <v>73.87958861947301</v>
      </c>
      <c r="H113" s="6">
        <f t="shared" si="71"/>
        <v>0</v>
      </c>
      <c r="I113" s="115">
        <f t="shared" si="72"/>
        <v>-16.022445762330157</v>
      </c>
      <c r="J113" s="6">
        <f t="shared" si="73"/>
        <v>226.97755423766984</v>
      </c>
      <c r="K113" s="12">
        <f t="shared" si="74"/>
        <v>1826.97755423767</v>
      </c>
      <c r="L113" s="19"/>
      <c r="M113" s="4">
        <f>M111</f>
        <v>10</v>
      </c>
      <c r="N113" s="4">
        <f>N111</f>
        <v>190.3</v>
      </c>
      <c r="O113" s="4">
        <f>O111</f>
        <v>57.857142857142854</v>
      </c>
      <c r="P113" s="4">
        <f>P111</f>
        <v>77.14285714285714</v>
      </c>
      <c r="Q113" s="4">
        <f>Q111</f>
        <v>73.87958861947301</v>
      </c>
      <c r="R113" s="3"/>
    </row>
    <row r="114" spans="1:18" ht="15.75">
      <c r="A114" s="136" t="s">
        <v>61</v>
      </c>
      <c r="B114" s="19" t="s">
        <v>42</v>
      </c>
      <c r="C114" s="17">
        <v>1800</v>
      </c>
      <c r="D114" s="4">
        <f t="shared" si="68"/>
        <v>200</v>
      </c>
      <c r="E114" s="57">
        <v>4</v>
      </c>
      <c r="F114" s="6">
        <f t="shared" si="69"/>
        <v>51.42857142857143</v>
      </c>
      <c r="G114" s="6">
        <f t="shared" si="70"/>
        <v>60.80624577734404</v>
      </c>
      <c r="H114" s="6">
        <f t="shared" si="71"/>
        <v>0</v>
      </c>
      <c r="I114" s="115">
        <f t="shared" si="72"/>
        <v>-9.377674348772608</v>
      </c>
      <c r="J114" s="6">
        <f t="shared" si="73"/>
        <v>190.62232565122738</v>
      </c>
      <c r="K114" s="12">
        <f t="shared" si="74"/>
        <v>1790.6223256512274</v>
      </c>
      <c r="L114" s="19"/>
      <c r="M114" s="4">
        <f aca="true" t="shared" si="76" ref="M114:Q115">M113</f>
        <v>10</v>
      </c>
      <c r="N114" s="4">
        <f t="shared" si="76"/>
        <v>190.3</v>
      </c>
      <c r="O114" s="4">
        <f t="shared" si="76"/>
        <v>57.857142857142854</v>
      </c>
      <c r="P114" s="4">
        <f t="shared" si="76"/>
        <v>77.14285714285714</v>
      </c>
      <c r="Q114" s="4">
        <f t="shared" si="76"/>
        <v>73.87958861947301</v>
      </c>
      <c r="R114" s="3"/>
    </row>
    <row r="115" spans="1:18" ht="15.75">
      <c r="A115" s="136" t="s">
        <v>200</v>
      </c>
      <c r="B115" s="19" t="s">
        <v>44</v>
      </c>
      <c r="C115" s="17">
        <v>1800</v>
      </c>
      <c r="D115" s="4">
        <f t="shared" si="68"/>
        <v>200</v>
      </c>
      <c r="E115" s="57">
        <v>4</v>
      </c>
      <c r="F115" s="6">
        <f t="shared" si="69"/>
        <v>51.42857142857143</v>
      </c>
      <c r="G115" s="6">
        <f t="shared" si="70"/>
        <v>60.80624577734404</v>
      </c>
      <c r="H115" s="6">
        <f t="shared" si="71"/>
        <v>0</v>
      </c>
      <c r="I115" s="115">
        <f t="shared" si="72"/>
        <v>-9.377674348772608</v>
      </c>
      <c r="J115" s="6">
        <f t="shared" si="73"/>
        <v>190.62232565122738</v>
      </c>
      <c r="K115" s="12">
        <f t="shared" si="74"/>
        <v>1790.6223256512274</v>
      </c>
      <c r="L115" s="19"/>
      <c r="M115" s="4">
        <f t="shared" si="76"/>
        <v>10</v>
      </c>
      <c r="N115" s="4">
        <f t="shared" si="76"/>
        <v>190.3</v>
      </c>
      <c r="O115" s="4">
        <f t="shared" si="76"/>
        <v>57.857142857142854</v>
      </c>
      <c r="P115" s="4">
        <f t="shared" si="76"/>
        <v>77.14285714285714</v>
      </c>
      <c r="Q115" s="4">
        <f t="shared" si="76"/>
        <v>73.87958861947301</v>
      </c>
      <c r="R115" s="3"/>
    </row>
    <row r="116" spans="1:18" ht="15.75">
      <c r="A116" s="136" t="s">
        <v>289</v>
      </c>
      <c r="B116" s="19" t="s">
        <v>44</v>
      </c>
      <c r="C116" s="17">
        <v>1786</v>
      </c>
      <c r="D116" s="4">
        <f t="shared" si="68"/>
        <v>186</v>
      </c>
      <c r="E116" s="57">
        <v>4</v>
      </c>
      <c r="F116" s="6">
        <f t="shared" si="69"/>
        <v>51.42857142857143</v>
      </c>
      <c r="G116" s="6">
        <f>(D116*O116)/N116</f>
        <v>56.549808572929955</v>
      </c>
      <c r="H116" s="6">
        <f>IF(G116&gt;P116,O116+(G116-O116)*(P116-O116)/(Q116-O116),0)</f>
        <v>0</v>
      </c>
      <c r="I116" s="115">
        <f>IF(H116&gt;0,$D$103*(F116-H116),$D$103*(F116-G116))</f>
        <v>-5.121237144358524</v>
      </c>
      <c r="J116" s="6">
        <f>D116+I116</f>
        <v>180.87876285564147</v>
      </c>
      <c r="K116" s="12">
        <f t="shared" si="74"/>
        <v>1780.8787628556415</v>
      </c>
      <c r="L116" s="19"/>
      <c r="M116" s="4">
        <f>M115</f>
        <v>10</v>
      </c>
      <c r="N116" s="4">
        <f>N115</f>
        <v>190.3</v>
      </c>
      <c r="O116" s="4">
        <f>O115</f>
        <v>57.857142857142854</v>
      </c>
      <c r="P116" s="4">
        <f>P115</f>
        <v>77.14285714285714</v>
      </c>
      <c r="Q116" s="4">
        <f>Q115</f>
        <v>73.87958861947301</v>
      </c>
      <c r="R116" s="3"/>
    </row>
    <row r="117" spans="1:18" ht="15.75">
      <c r="A117" s="149"/>
      <c r="B117" s="47"/>
      <c r="C117" s="112"/>
      <c r="D117" s="46"/>
      <c r="E117" s="113"/>
      <c r="F117" s="46"/>
      <c r="G117" s="46"/>
      <c r="H117" s="46"/>
      <c r="I117" s="143"/>
      <c r="J117" s="46"/>
      <c r="K117" s="48"/>
      <c r="L117" s="47"/>
      <c r="M117" s="46"/>
      <c r="N117" s="46"/>
      <c r="O117" s="46"/>
      <c r="P117" s="46"/>
      <c r="Q117" s="46"/>
      <c r="R117" s="3"/>
    </row>
    <row r="118" spans="1:18" ht="15.75">
      <c r="A118" s="54"/>
      <c r="B118" s="55"/>
      <c r="D118" s="9" t="s">
        <v>8</v>
      </c>
      <c r="F118" s="9" t="s">
        <v>12</v>
      </c>
      <c r="I118" s="46"/>
      <c r="J118" s="46"/>
      <c r="K118" s="48"/>
      <c r="L118" s="47"/>
      <c r="M118" s="46"/>
      <c r="N118" s="46"/>
      <c r="O118" s="46"/>
      <c r="P118" s="46"/>
      <c r="Q118" s="46"/>
      <c r="R118" s="3"/>
    </row>
    <row r="119" spans="1:18" ht="15.75">
      <c r="A119" s="54"/>
      <c r="B119" s="55"/>
      <c r="D119" s="9">
        <v>2</v>
      </c>
      <c r="F119" s="9">
        <v>28</v>
      </c>
      <c r="I119" s="46"/>
      <c r="J119" s="46"/>
      <c r="K119" s="48"/>
      <c r="L119" s="47"/>
      <c r="M119" s="46"/>
      <c r="N119" s="46"/>
      <c r="O119" s="46"/>
      <c r="P119" s="46"/>
      <c r="Q119" s="46"/>
      <c r="R119" s="3"/>
    </row>
    <row r="120" spans="1:18" ht="15.75">
      <c r="A120" s="54"/>
      <c r="B120" s="55"/>
      <c r="D120" s="13" t="s">
        <v>14</v>
      </c>
      <c r="F120" s="13" t="s">
        <v>15</v>
      </c>
      <c r="I120" s="46"/>
      <c r="J120" s="46"/>
      <c r="K120" s="48"/>
      <c r="L120" s="47"/>
      <c r="M120" s="46"/>
      <c r="N120" s="46"/>
      <c r="O120" s="46"/>
      <c r="P120" s="46"/>
      <c r="Q120" s="46"/>
      <c r="R120" s="3"/>
    </row>
    <row r="121" spans="1:18" ht="16.5" thickBot="1">
      <c r="A121" s="21" t="s">
        <v>290</v>
      </c>
      <c r="B121" s="22"/>
      <c r="C121" s="22"/>
      <c r="D121" s="22"/>
      <c r="I121" s="46"/>
      <c r="J121" s="46"/>
      <c r="K121" s="48"/>
      <c r="L121" s="47"/>
      <c r="M121" s="46"/>
      <c r="N121" s="46"/>
      <c r="O121" s="46"/>
      <c r="P121" s="46"/>
      <c r="Q121" s="46"/>
      <c r="R121" s="3"/>
    </row>
    <row r="122" spans="1:18" ht="15.75">
      <c r="A122" s="51" t="s">
        <v>64</v>
      </c>
      <c r="B122" s="51" t="s">
        <v>65</v>
      </c>
      <c r="C122" s="7" t="s">
        <v>0</v>
      </c>
      <c r="D122" s="2" t="s">
        <v>4</v>
      </c>
      <c r="E122" s="2" t="s">
        <v>11</v>
      </c>
      <c r="F122" s="2" t="s">
        <v>5</v>
      </c>
      <c r="G122" s="8" t="s">
        <v>3</v>
      </c>
      <c r="H122" s="8" t="s">
        <v>6</v>
      </c>
      <c r="I122" s="8" t="s">
        <v>7</v>
      </c>
      <c r="J122" s="10" t="s">
        <v>9</v>
      </c>
      <c r="K122" s="11" t="s">
        <v>10</v>
      </c>
      <c r="L122" s="19" t="s">
        <v>45</v>
      </c>
      <c r="M122" s="2" t="s">
        <v>66</v>
      </c>
      <c r="N122" s="8" t="s">
        <v>1</v>
      </c>
      <c r="O122" s="18" t="s">
        <v>2</v>
      </c>
      <c r="P122" s="8" t="s">
        <v>67</v>
      </c>
      <c r="Q122" s="8" t="s">
        <v>68</v>
      </c>
      <c r="R122" s="3"/>
    </row>
    <row r="123" spans="1:18" ht="15.75">
      <c r="A123" s="168" t="s">
        <v>302</v>
      </c>
      <c r="B123" s="6" t="s">
        <v>44</v>
      </c>
      <c r="C123" s="17">
        <v>1800</v>
      </c>
      <c r="D123" s="4">
        <f aca="true" t="shared" si="77" ref="D123:D142">C123-1600</f>
        <v>200</v>
      </c>
      <c r="E123" s="150">
        <v>26.5</v>
      </c>
      <c r="F123" s="6">
        <f aca="true" t="shared" si="78" ref="F123:F142">E123*90/$F$103</f>
        <v>340.7142857142857</v>
      </c>
      <c r="G123" s="6">
        <f aca="true" t="shared" si="79" ref="G123:G131">(D123*O123)/N123</f>
        <v>290.0656390589277</v>
      </c>
      <c r="H123" s="6">
        <f aca="true" t="shared" si="80" ref="H123:H131">IF(G123&gt;P123,O123+(G123-O123)*(P123-O123)/(Q123-O123),0)</f>
        <v>0</v>
      </c>
      <c r="I123" s="115">
        <f aca="true" t="shared" si="81" ref="I123:I131">IF(H123&gt;0,$D$103*(F123-H123),$D$103*(F123-G123))</f>
        <v>50.64864665535805</v>
      </c>
      <c r="J123" s="6">
        <f aca="true" t="shared" si="82" ref="J123:J131">D123+I123</f>
        <v>250.64864665535805</v>
      </c>
      <c r="K123" s="12">
        <f aca="true" t="shared" si="83" ref="K123:K142">J123+1600</f>
        <v>1850.648646655358</v>
      </c>
      <c r="L123" s="19"/>
      <c r="M123" s="4">
        <v>20</v>
      </c>
      <c r="N123" s="4">
        <f>(SUM(D123:D131))/M123</f>
        <v>96.85</v>
      </c>
      <c r="O123" s="4">
        <f>(SUM(F123:F131))/M123</f>
        <v>140.46428571428572</v>
      </c>
      <c r="P123" s="4">
        <f>F123</f>
        <v>340.7142857142857</v>
      </c>
      <c r="Q123" s="4">
        <f>MAX(G123:G131)</f>
        <v>364.03237701895426</v>
      </c>
      <c r="R123" s="3"/>
    </row>
    <row r="124" spans="1:18" ht="15.75">
      <c r="A124" s="168" t="s">
        <v>160</v>
      </c>
      <c r="B124" s="6" t="s">
        <v>44</v>
      </c>
      <c r="C124" s="17">
        <v>1831</v>
      </c>
      <c r="D124" s="4">
        <f t="shared" si="77"/>
        <v>231</v>
      </c>
      <c r="E124" s="150">
        <v>25.5</v>
      </c>
      <c r="F124" s="6">
        <f t="shared" si="78"/>
        <v>327.85714285714283</v>
      </c>
      <c r="G124" s="6">
        <f t="shared" si="79"/>
        <v>335.0258131130615</v>
      </c>
      <c r="H124" s="6">
        <f t="shared" si="80"/>
        <v>0</v>
      </c>
      <c r="I124" s="115">
        <f t="shared" si="81"/>
        <v>-7.1686702559186415</v>
      </c>
      <c r="J124" s="6">
        <f t="shared" si="82"/>
        <v>223.83132974408136</v>
      </c>
      <c r="K124" s="12">
        <f t="shared" si="83"/>
        <v>1823.8313297440814</v>
      </c>
      <c r="L124" s="19"/>
      <c r="M124" s="4">
        <f aca="true" t="shared" si="84" ref="M124:Q128">M123</f>
        <v>20</v>
      </c>
      <c r="N124" s="4">
        <f t="shared" si="84"/>
        <v>96.85</v>
      </c>
      <c r="O124" s="4">
        <f t="shared" si="84"/>
        <v>140.46428571428572</v>
      </c>
      <c r="P124" s="4">
        <f t="shared" si="84"/>
        <v>340.7142857142857</v>
      </c>
      <c r="Q124" s="4">
        <f t="shared" si="84"/>
        <v>364.03237701895426</v>
      </c>
      <c r="R124" s="3"/>
    </row>
    <row r="125" spans="1:18" ht="15.75">
      <c r="A125" s="168" t="s">
        <v>26</v>
      </c>
      <c r="B125" s="6" t="s">
        <v>277</v>
      </c>
      <c r="C125" s="17">
        <v>1796</v>
      </c>
      <c r="D125" s="4">
        <f t="shared" si="77"/>
        <v>196</v>
      </c>
      <c r="E125" s="150">
        <v>25</v>
      </c>
      <c r="F125" s="6">
        <f t="shared" si="78"/>
        <v>321.42857142857144</v>
      </c>
      <c r="G125" s="6">
        <f t="shared" si="79"/>
        <v>284.2643262777491</v>
      </c>
      <c r="H125" s="6">
        <f t="shared" si="80"/>
        <v>0</v>
      </c>
      <c r="I125" s="115">
        <f t="shared" si="81"/>
        <v>37.16424515082235</v>
      </c>
      <c r="J125" s="6">
        <f t="shared" si="82"/>
        <v>233.16424515082235</v>
      </c>
      <c r="K125" s="12">
        <f t="shared" si="83"/>
        <v>1833.1642451508224</v>
      </c>
      <c r="L125" s="19"/>
      <c r="M125" s="4">
        <f t="shared" si="84"/>
        <v>20</v>
      </c>
      <c r="N125" s="4">
        <f t="shared" si="84"/>
        <v>96.85</v>
      </c>
      <c r="O125" s="4">
        <f t="shared" si="84"/>
        <v>140.46428571428572</v>
      </c>
      <c r="P125" s="4">
        <f t="shared" si="84"/>
        <v>340.7142857142857</v>
      </c>
      <c r="Q125" s="4">
        <f t="shared" si="84"/>
        <v>364.03237701895426</v>
      </c>
      <c r="R125" s="3"/>
    </row>
    <row r="126" spans="1:18" ht="15.75">
      <c r="A126" s="168" t="s">
        <v>25</v>
      </c>
      <c r="B126" s="6" t="s">
        <v>44</v>
      </c>
      <c r="C126" s="17">
        <v>1822</v>
      </c>
      <c r="D126" s="4">
        <f t="shared" si="77"/>
        <v>222</v>
      </c>
      <c r="E126" s="150">
        <v>24.5</v>
      </c>
      <c r="F126" s="6">
        <f t="shared" si="78"/>
        <v>315</v>
      </c>
      <c r="G126" s="6">
        <f t="shared" si="79"/>
        <v>321.97285935540975</v>
      </c>
      <c r="H126" s="6">
        <f t="shared" si="80"/>
        <v>0</v>
      </c>
      <c r="I126" s="115">
        <f t="shared" si="81"/>
        <v>-6.972859355409753</v>
      </c>
      <c r="J126" s="6">
        <f t="shared" si="82"/>
        <v>215.02714064459025</v>
      </c>
      <c r="K126" s="12">
        <f t="shared" si="83"/>
        <v>1815.0271406445902</v>
      </c>
      <c r="L126" s="19"/>
      <c r="M126" s="4">
        <f t="shared" si="84"/>
        <v>20</v>
      </c>
      <c r="N126" s="4">
        <f t="shared" si="84"/>
        <v>96.85</v>
      </c>
      <c r="O126" s="4">
        <f t="shared" si="84"/>
        <v>140.46428571428572</v>
      </c>
      <c r="P126" s="4">
        <f t="shared" si="84"/>
        <v>340.7142857142857</v>
      </c>
      <c r="Q126" s="4">
        <f t="shared" si="84"/>
        <v>364.03237701895426</v>
      </c>
      <c r="R126" s="3"/>
    </row>
    <row r="127" spans="1:18" ht="15.75">
      <c r="A127" s="168" t="s">
        <v>272</v>
      </c>
      <c r="B127" s="6" t="s">
        <v>44</v>
      </c>
      <c r="C127" s="17">
        <v>1827</v>
      </c>
      <c r="D127" s="4">
        <f t="shared" si="77"/>
        <v>227</v>
      </c>
      <c r="E127" s="150">
        <v>24</v>
      </c>
      <c r="F127" s="6">
        <f t="shared" si="78"/>
        <v>308.57142857142856</v>
      </c>
      <c r="G127" s="6">
        <f t="shared" si="79"/>
        <v>329.2245003318829</v>
      </c>
      <c r="H127" s="6">
        <f t="shared" si="80"/>
        <v>0</v>
      </c>
      <c r="I127" s="115">
        <f t="shared" si="81"/>
        <v>-20.65307176045434</v>
      </c>
      <c r="J127" s="6">
        <f t="shared" si="82"/>
        <v>206.34692823954566</v>
      </c>
      <c r="K127" s="12">
        <f t="shared" si="83"/>
        <v>1806.3469282395456</v>
      </c>
      <c r="L127" s="19"/>
      <c r="M127" s="4">
        <f t="shared" si="84"/>
        <v>20</v>
      </c>
      <c r="N127" s="4">
        <f t="shared" si="84"/>
        <v>96.85</v>
      </c>
      <c r="O127" s="4">
        <f t="shared" si="84"/>
        <v>140.46428571428572</v>
      </c>
      <c r="P127" s="4">
        <f t="shared" si="84"/>
        <v>340.7142857142857</v>
      </c>
      <c r="Q127" s="4">
        <f t="shared" si="84"/>
        <v>364.03237701895426</v>
      </c>
      <c r="R127" s="3"/>
    </row>
    <row r="128" spans="1:18" ht="15.75">
      <c r="A128" s="182" t="s">
        <v>377</v>
      </c>
      <c r="B128" s="6" t="s">
        <v>103</v>
      </c>
      <c r="C128" s="17">
        <v>1800</v>
      </c>
      <c r="D128" s="4">
        <f t="shared" si="77"/>
        <v>200</v>
      </c>
      <c r="E128" s="150">
        <v>23.5</v>
      </c>
      <c r="F128" s="6">
        <f t="shared" si="78"/>
        <v>302.14285714285717</v>
      </c>
      <c r="G128" s="6">
        <f t="shared" si="79"/>
        <v>290.0656390589277</v>
      </c>
      <c r="H128" s="6">
        <f t="shared" si="80"/>
        <v>0</v>
      </c>
      <c r="I128" s="115">
        <f t="shared" si="81"/>
        <v>12.077218083929495</v>
      </c>
      <c r="J128" s="6">
        <f t="shared" si="82"/>
        <v>212.0772180839295</v>
      </c>
      <c r="K128" s="12">
        <f t="shared" si="83"/>
        <v>1812.0772180839294</v>
      </c>
      <c r="L128" s="19"/>
      <c r="M128" s="4">
        <f t="shared" si="84"/>
        <v>20</v>
      </c>
      <c r="N128" s="4">
        <f t="shared" si="84"/>
        <v>96.85</v>
      </c>
      <c r="O128" s="4">
        <f t="shared" si="84"/>
        <v>140.46428571428572</v>
      </c>
      <c r="P128" s="4">
        <f t="shared" si="84"/>
        <v>340.7142857142857</v>
      </c>
      <c r="Q128" s="4">
        <f t="shared" si="84"/>
        <v>364.03237701895426</v>
      </c>
      <c r="R128" s="3"/>
    </row>
    <row r="129" spans="1:18" ht="15.75">
      <c r="A129" s="168" t="s">
        <v>301</v>
      </c>
      <c r="B129" s="6" t="s">
        <v>40</v>
      </c>
      <c r="C129" s="17">
        <v>1809</v>
      </c>
      <c r="D129" s="4">
        <f t="shared" si="77"/>
        <v>209</v>
      </c>
      <c r="E129" s="150">
        <v>23.5</v>
      </c>
      <c r="F129" s="6">
        <f t="shared" si="78"/>
        <v>302.14285714285717</v>
      </c>
      <c r="G129" s="6">
        <f t="shared" si="79"/>
        <v>303.11859281657945</v>
      </c>
      <c r="H129" s="6">
        <f t="shared" si="80"/>
        <v>0</v>
      </c>
      <c r="I129" s="115">
        <f t="shared" si="81"/>
        <v>-0.9757356737222835</v>
      </c>
      <c r="J129" s="6">
        <f t="shared" si="82"/>
        <v>208.02426432627772</v>
      </c>
      <c r="K129" s="12">
        <f t="shared" si="83"/>
        <v>1808.0242643262777</v>
      </c>
      <c r="L129" s="19"/>
      <c r="M129" s="4">
        <f>M127</f>
        <v>20</v>
      </c>
      <c r="N129" s="4">
        <f>N127</f>
        <v>96.85</v>
      </c>
      <c r="O129" s="4">
        <f>O127</f>
        <v>140.46428571428572</v>
      </c>
      <c r="P129" s="4">
        <f>P127</f>
        <v>340.7142857142857</v>
      </c>
      <c r="Q129" s="4">
        <f>Q127</f>
        <v>364.03237701895426</v>
      </c>
      <c r="R129" s="3"/>
    </row>
    <row r="130" spans="1:18" ht="15.75">
      <c r="A130" s="168" t="s">
        <v>245</v>
      </c>
      <c r="B130" s="6" t="s">
        <v>44</v>
      </c>
      <c r="C130" s="17">
        <v>1801</v>
      </c>
      <c r="D130" s="4">
        <f t="shared" si="77"/>
        <v>201</v>
      </c>
      <c r="E130" s="150">
        <v>23.5</v>
      </c>
      <c r="F130" s="6">
        <f t="shared" si="78"/>
        <v>302.14285714285717</v>
      </c>
      <c r="G130" s="6">
        <f t="shared" si="79"/>
        <v>291.51596725422235</v>
      </c>
      <c r="H130" s="6">
        <f t="shared" si="80"/>
        <v>0</v>
      </c>
      <c r="I130" s="115">
        <f t="shared" si="81"/>
        <v>10.626889888634821</v>
      </c>
      <c r="J130" s="6">
        <f t="shared" si="82"/>
        <v>211.62688988863482</v>
      </c>
      <c r="K130" s="12">
        <f t="shared" si="83"/>
        <v>1811.6268898886349</v>
      </c>
      <c r="L130" s="19"/>
      <c r="M130" s="4">
        <f aca="true" t="shared" si="85" ref="M130:Q132">M129</f>
        <v>20</v>
      </c>
      <c r="N130" s="4">
        <f t="shared" si="85"/>
        <v>96.85</v>
      </c>
      <c r="O130" s="4">
        <f t="shared" si="85"/>
        <v>140.46428571428572</v>
      </c>
      <c r="P130" s="4">
        <f t="shared" si="85"/>
        <v>340.7142857142857</v>
      </c>
      <c r="Q130" s="4">
        <f t="shared" si="85"/>
        <v>364.03237701895426</v>
      </c>
      <c r="R130" s="3"/>
    </row>
    <row r="131" spans="1:18" ht="15.75">
      <c r="A131" s="168" t="s">
        <v>303</v>
      </c>
      <c r="B131" s="6" t="s">
        <v>276</v>
      </c>
      <c r="C131" s="17">
        <v>1851</v>
      </c>
      <c r="D131" s="4">
        <f t="shared" si="77"/>
        <v>251</v>
      </c>
      <c r="E131" s="150">
        <v>22.5</v>
      </c>
      <c r="F131" s="6">
        <f t="shared" si="78"/>
        <v>289.2857142857143</v>
      </c>
      <c r="G131" s="6">
        <f t="shared" si="79"/>
        <v>364.03237701895426</v>
      </c>
      <c r="H131" s="6">
        <f t="shared" si="80"/>
        <v>340.7142857142857</v>
      </c>
      <c r="I131" s="115">
        <f t="shared" si="81"/>
        <v>-51.428571428571445</v>
      </c>
      <c r="J131" s="6">
        <f t="shared" si="82"/>
        <v>199.57142857142856</v>
      </c>
      <c r="K131" s="12">
        <f t="shared" si="83"/>
        <v>1799.5714285714284</v>
      </c>
      <c r="L131" s="19"/>
      <c r="M131" s="4">
        <f t="shared" si="85"/>
        <v>20</v>
      </c>
      <c r="N131" s="4">
        <f t="shared" si="85"/>
        <v>96.85</v>
      </c>
      <c r="O131" s="4">
        <f t="shared" si="85"/>
        <v>140.46428571428572</v>
      </c>
      <c r="P131" s="4">
        <f t="shared" si="85"/>
        <v>340.7142857142857</v>
      </c>
      <c r="Q131" s="4">
        <f t="shared" si="85"/>
        <v>364.03237701895426</v>
      </c>
      <c r="R131" s="3"/>
    </row>
    <row r="132" spans="1:18" ht="15.75">
      <c r="A132" s="168" t="s">
        <v>271</v>
      </c>
      <c r="B132" s="6" t="s">
        <v>110</v>
      </c>
      <c r="C132" s="17">
        <v>1810</v>
      </c>
      <c r="D132" s="4">
        <f t="shared" si="77"/>
        <v>210</v>
      </c>
      <c r="E132" s="150">
        <v>21</v>
      </c>
      <c r="F132" s="6">
        <f t="shared" si="78"/>
        <v>270</v>
      </c>
      <c r="G132" s="6">
        <f>(D132*O132)/N132</f>
        <v>304.56892101187407</v>
      </c>
      <c r="H132" s="6">
        <f>IF(G132&gt;P132,O132+(G132-O132)*(P132-O132)/(Q132-O132),0)</f>
        <v>0</v>
      </c>
      <c r="I132" s="115">
        <f>IF(H132&gt;0,$D$103*(F132-H132),$D$103*(F132-G132))</f>
        <v>-34.56892101187407</v>
      </c>
      <c r="J132" s="6">
        <f>D132+I132</f>
        <v>175.43107898812593</v>
      </c>
      <c r="K132" s="12">
        <f t="shared" si="83"/>
        <v>1775.431078988126</v>
      </c>
      <c r="L132" s="19"/>
      <c r="M132" s="4">
        <f t="shared" si="85"/>
        <v>20</v>
      </c>
      <c r="N132" s="4">
        <f t="shared" si="85"/>
        <v>96.85</v>
      </c>
      <c r="O132" s="4">
        <f t="shared" si="85"/>
        <v>140.46428571428572</v>
      </c>
      <c r="P132" s="4">
        <f t="shared" si="85"/>
        <v>340.7142857142857</v>
      </c>
      <c r="Q132" s="4">
        <f t="shared" si="85"/>
        <v>364.03237701895426</v>
      </c>
      <c r="R132" s="3"/>
    </row>
    <row r="133" spans="1:18" ht="15.75">
      <c r="A133" s="168" t="s">
        <v>299</v>
      </c>
      <c r="B133" s="6" t="s">
        <v>300</v>
      </c>
      <c r="C133" s="17">
        <v>1800</v>
      </c>
      <c r="D133" s="4">
        <f t="shared" si="77"/>
        <v>200</v>
      </c>
      <c r="E133" s="150">
        <v>21</v>
      </c>
      <c r="F133" s="6">
        <f t="shared" si="78"/>
        <v>270</v>
      </c>
      <c r="G133" s="6">
        <f aca="true" t="shared" si="86" ref="G133:G142">(D133*O133)/N133</f>
        <v>290.0656390589277</v>
      </c>
      <c r="H133" s="6">
        <f aca="true" t="shared" si="87" ref="H133:H142">IF(G133&gt;P133,O133+(G133-O133)*(P133-O133)/(Q133-O133),0)</f>
        <v>0</v>
      </c>
      <c r="I133" s="115">
        <f aca="true" t="shared" si="88" ref="I133:I142">IF(H133&gt;0,$D$103*(F133-H133),$D$103*(F133-G133))</f>
        <v>-20.065639058927673</v>
      </c>
      <c r="J133" s="6">
        <f aca="true" t="shared" si="89" ref="J133:J142">D133+I133</f>
        <v>179.93436094107233</v>
      </c>
      <c r="K133" s="12">
        <f t="shared" si="83"/>
        <v>1779.9343609410723</v>
      </c>
      <c r="L133" s="19"/>
      <c r="M133" s="4">
        <f aca="true" t="shared" si="90" ref="M133:M142">M132</f>
        <v>20</v>
      </c>
      <c r="N133" s="4">
        <f aca="true" t="shared" si="91" ref="N133:N142">N132</f>
        <v>96.85</v>
      </c>
      <c r="O133" s="4">
        <f aca="true" t="shared" si="92" ref="O133:O142">O132</f>
        <v>140.46428571428572</v>
      </c>
      <c r="P133" s="4">
        <f aca="true" t="shared" si="93" ref="P133:P142">P132</f>
        <v>340.7142857142857</v>
      </c>
      <c r="Q133" s="4">
        <f aca="true" t="shared" si="94" ref="Q133:Q142">Q132</f>
        <v>364.03237701895426</v>
      </c>
      <c r="R133" s="3"/>
    </row>
    <row r="134" spans="1:18" ht="15.75">
      <c r="A134" s="168" t="s">
        <v>298</v>
      </c>
      <c r="B134" s="6" t="s">
        <v>110</v>
      </c>
      <c r="C134" s="17">
        <v>1800</v>
      </c>
      <c r="D134" s="4">
        <f t="shared" si="77"/>
        <v>200</v>
      </c>
      <c r="E134" s="150">
        <v>20.5</v>
      </c>
      <c r="F134" s="6">
        <f t="shared" si="78"/>
        <v>263.57142857142856</v>
      </c>
      <c r="G134" s="6">
        <f t="shared" si="86"/>
        <v>290.0656390589277</v>
      </c>
      <c r="H134" s="6">
        <f t="shared" si="87"/>
        <v>0</v>
      </c>
      <c r="I134" s="115">
        <f t="shared" si="88"/>
        <v>-26.494210487499117</v>
      </c>
      <c r="J134" s="6">
        <f t="shared" si="89"/>
        <v>173.50578951250088</v>
      </c>
      <c r="K134" s="12">
        <f t="shared" si="83"/>
        <v>1773.505789512501</v>
      </c>
      <c r="L134" s="19"/>
      <c r="M134" s="4">
        <f t="shared" si="90"/>
        <v>20</v>
      </c>
      <c r="N134" s="4">
        <f t="shared" si="91"/>
        <v>96.85</v>
      </c>
      <c r="O134" s="4">
        <f t="shared" si="92"/>
        <v>140.46428571428572</v>
      </c>
      <c r="P134" s="4">
        <f t="shared" si="93"/>
        <v>340.7142857142857</v>
      </c>
      <c r="Q134" s="4">
        <f t="shared" si="94"/>
        <v>364.03237701895426</v>
      </c>
      <c r="R134" s="3"/>
    </row>
    <row r="135" spans="1:18" ht="15.75">
      <c r="A135" s="168" t="s">
        <v>75</v>
      </c>
      <c r="B135" s="6" t="s">
        <v>44</v>
      </c>
      <c r="C135" s="17">
        <v>1798</v>
      </c>
      <c r="D135" s="4">
        <f t="shared" si="77"/>
        <v>198</v>
      </c>
      <c r="E135" s="150">
        <v>19</v>
      </c>
      <c r="F135" s="6">
        <f t="shared" si="78"/>
        <v>244.28571428571428</v>
      </c>
      <c r="G135" s="6">
        <f t="shared" si="86"/>
        <v>287.1649826683384</v>
      </c>
      <c r="H135" s="6">
        <f t="shared" si="87"/>
        <v>0</v>
      </c>
      <c r="I135" s="115">
        <f t="shared" si="88"/>
        <v>-42.879268382624105</v>
      </c>
      <c r="J135" s="6">
        <f t="shared" si="89"/>
        <v>155.1207316173759</v>
      </c>
      <c r="K135" s="12">
        <f t="shared" si="83"/>
        <v>1755.120731617376</v>
      </c>
      <c r="L135" s="19"/>
      <c r="M135" s="4">
        <f t="shared" si="90"/>
        <v>20</v>
      </c>
      <c r="N135" s="4">
        <f t="shared" si="91"/>
        <v>96.85</v>
      </c>
      <c r="O135" s="4">
        <f t="shared" si="92"/>
        <v>140.46428571428572</v>
      </c>
      <c r="P135" s="4">
        <f t="shared" si="93"/>
        <v>340.7142857142857</v>
      </c>
      <c r="Q135" s="4">
        <f t="shared" si="94"/>
        <v>364.03237701895426</v>
      </c>
      <c r="R135" s="3"/>
    </row>
    <row r="136" spans="1:18" ht="15.75">
      <c r="A136" s="168" t="s">
        <v>304</v>
      </c>
      <c r="B136" s="6" t="s">
        <v>305</v>
      </c>
      <c r="C136" s="17">
        <v>1800</v>
      </c>
      <c r="D136" s="4">
        <f t="shared" si="77"/>
        <v>200</v>
      </c>
      <c r="E136" s="150">
        <v>19</v>
      </c>
      <c r="F136" s="6">
        <f t="shared" si="78"/>
        <v>244.28571428571428</v>
      </c>
      <c r="G136" s="6">
        <f t="shared" si="86"/>
        <v>290.0656390589277</v>
      </c>
      <c r="H136" s="6">
        <f t="shared" si="87"/>
        <v>0</v>
      </c>
      <c r="I136" s="115">
        <f t="shared" si="88"/>
        <v>-45.779924773213395</v>
      </c>
      <c r="J136" s="6">
        <f t="shared" si="89"/>
        <v>154.2200752267866</v>
      </c>
      <c r="K136" s="12">
        <f t="shared" si="83"/>
        <v>1754.2200752267865</v>
      </c>
      <c r="L136" s="19"/>
      <c r="M136" s="4">
        <f t="shared" si="90"/>
        <v>20</v>
      </c>
      <c r="N136" s="4">
        <f t="shared" si="91"/>
        <v>96.85</v>
      </c>
      <c r="O136" s="4">
        <f t="shared" si="92"/>
        <v>140.46428571428572</v>
      </c>
      <c r="P136" s="4">
        <f t="shared" si="93"/>
        <v>340.7142857142857</v>
      </c>
      <c r="Q136" s="4">
        <f t="shared" si="94"/>
        <v>364.03237701895426</v>
      </c>
      <c r="R136" s="3"/>
    </row>
    <row r="137" spans="1:18" ht="15.75">
      <c r="A137" s="168" t="s">
        <v>293</v>
      </c>
      <c r="B137" s="6" t="s">
        <v>294</v>
      </c>
      <c r="C137" s="17">
        <v>1800</v>
      </c>
      <c r="D137" s="4">
        <f t="shared" si="77"/>
        <v>200</v>
      </c>
      <c r="E137" s="150">
        <v>18.5</v>
      </c>
      <c r="F137" s="6">
        <f t="shared" si="78"/>
        <v>237.85714285714286</v>
      </c>
      <c r="G137" s="6">
        <f t="shared" si="86"/>
        <v>290.0656390589277</v>
      </c>
      <c r="H137" s="6">
        <f t="shared" si="87"/>
        <v>0</v>
      </c>
      <c r="I137" s="115">
        <f t="shared" si="88"/>
        <v>-52.20849620178481</v>
      </c>
      <c r="J137" s="6">
        <f t="shared" si="89"/>
        <v>147.7915037982152</v>
      </c>
      <c r="K137" s="12">
        <f t="shared" si="83"/>
        <v>1747.7915037982152</v>
      </c>
      <c r="L137" s="19"/>
      <c r="M137" s="4">
        <f t="shared" si="90"/>
        <v>20</v>
      </c>
      <c r="N137" s="4">
        <f t="shared" si="91"/>
        <v>96.85</v>
      </c>
      <c r="O137" s="4">
        <f t="shared" si="92"/>
        <v>140.46428571428572</v>
      </c>
      <c r="P137" s="4">
        <f t="shared" si="93"/>
        <v>340.7142857142857</v>
      </c>
      <c r="Q137" s="4">
        <f t="shared" si="94"/>
        <v>364.03237701895426</v>
      </c>
      <c r="R137" s="3"/>
    </row>
    <row r="138" spans="1:18" ht="15.75">
      <c r="A138" s="18" t="s">
        <v>101</v>
      </c>
      <c r="B138" s="6" t="s">
        <v>103</v>
      </c>
      <c r="C138" s="17">
        <v>1804</v>
      </c>
      <c r="D138" s="4">
        <f t="shared" si="77"/>
        <v>204</v>
      </c>
      <c r="E138" s="150">
        <v>17.5</v>
      </c>
      <c r="F138" s="6">
        <f t="shared" si="78"/>
        <v>225</v>
      </c>
      <c r="G138" s="6">
        <f t="shared" si="86"/>
        <v>295.86695184010625</v>
      </c>
      <c r="H138" s="6">
        <f t="shared" si="87"/>
        <v>0</v>
      </c>
      <c r="I138" s="115">
        <f t="shared" si="88"/>
        <v>-70.86695184010625</v>
      </c>
      <c r="J138" s="6">
        <f t="shared" si="89"/>
        <v>133.13304815989375</v>
      </c>
      <c r="K138" s="12">
        <f t="shared" si="83"/>
        <v>1733.1330481598939</v>
      </c>
      <c r="L138" s="19"/>
      <c r="M138" s="4">
        <f t="shared" si="90"/>
        <v>20</v>
      </c>
      <c r="N138" s="4">
        <f t="shared" si="91"/>
        <v>96.85</v>
      </c>
      <c r="O138" s="4">
        <f t="shared" si="92"/>
        <v>140.46428571428572</v>
      </c>
      <c r="P138" s="4">
        <f t="shared" si="93"/>
        <v>340.7142857142857</v>
      </c>
      <c r="Q138" s="4">
        <f t="shared" si="94"/>
        <v>364.03237701895426</v>
      </c>
      <c r="R138" s="3"/>
    </row>
    <row r="139" spans="1:18" ht="15.75">
      <c r="A139" s="168" t="s">
        <v>306</v>
      </c>
      <c r="B139" s="6" t="s">
        <v>44</v>
      </c>
      <c r="C139" s="17">
        <v>1800</v>
      </c>
      <c r="D139" s="4">
        <f t="shared" si="77"/>
        <v>200</v>
      </c>
      <c r="E139" s="150">
        <v>16.5</v>
      </c>
      <c r="F139" s="6">
        <f t="shared" si="78"/>
        <v>212.14285714285714</v>
      </c>
      <c r="G139" s="6">
        <f t="shared" si="86"/>
        <v>290.0656390589277</v>
      </c>
      <c r="H139" s="6">
        <f t="shared" si="87"/>
        <v>0</v>
      </c>
      <c r="I139" s="115">
        <f t="shared" si="88"/>
        <v>-77.92278191607053</v>
      </c>
      <c r="J139" s="6">
        <f t="shared" si="89"/>
        <v>122.07721808392947</v>
      </c>
      <c r="K139" s="12">
        <f t="shared" si="83"/>
        <v>1722.0772180839294</v>
      </c>
      <c r="L139" s="19"/>
      <c r="M139" s="4">
        <f t="shared" si="90"/>
        <v>20</v>
      </c>
      <c r="N139" s="4">
        <f t="shared" si="91"/>
        <v>96.85</v>
      </c>
      <c r="O139" s="4">
        <f t="shared" si="92"/>
        <v>140.46428571428572</v>
      </c>
      <c r="P139" s="4">
        <f t="shared" si="93"/>
        <v>340.7142857142857</v>
      </c>
      <c r="Q139" s="4">
        <f t="shared" si="94"/>
        <v>364.03237701895426</v>
      </c>
      <c r="R139" s="3"/>
    </row>
    <row r="140" spans="1:18" ht="15.75">
      <c r="A140" s="168" t="s">
        <v>295</v>
      </c>
      <c r="B140" s="6" t="s">
        <v>296</v>
      </c>
      <c r="C140" s="17">
        <v>1800</v>
      </c>
      <c r="D140" s="4">
        <f t="shared" si="77"/>
        <v>200</v>
      </c>
      <c r="E140" s="150">
        <v>16</v>
      </c>
      <c r="F140" s="6">
        <f t="shared" si="78"/>
        <v>205.71428571428572</v>
      </c>
      <c r="G140" s="6">
        <f t="shared" si="86"/>
        <v>290.0656390589277</v>
      </c>
      <c r="H140" s="6">
        <f t="shared" si="87"/>
        <v>0</v>
      </c>
      <c r="I140" s="115">
        <f t="shared" si="88"/>
        <v>-84.35135334464195</v>
      </c>
      <c r="J140" s="6">
        <f t="shared" si="89"/>
        <v>115.64864665535805</v>
      </c>
      <c r="K140" s="12">
        <f t="shared" si="83"/>
        <v>1715.648646655358</v>
      </c>
      <c r="L140" s="19"/>
      <c r="M140" s="4">
        <f t="shared" si="90"/>
        <v>20</v>
      </c>
      <c r="N140" s="4">
        <f t="shared" si="91"/>
        <v>96.85</v>
      </c>
      <c r="O140" s="4">
        <f t="shared" si="92"/>
        <v>140.46428571428572</v>
      </c>
      <c r="P140" s="4">
        <f t="shared" si="93"/>
        <v>340.7142857142857</v>
      </c>
      <c r="Q140" s="4">
        <f t="shared" si="94"/>
        <v>364.03237701895426</v>
      </c>
      <c r="R140" s="3"/>
    </row>
    <row r="141" spans="1:18" ht="15.75">
      <c r="A141" s="168" t="s">
        <v>22</v>
      </c>
      <c r="B141" s="6" t="s">
        <v>44</v>
      </c>
      <c r="C141" s="17">
        <v>1748</v>
      </c>
      <c r="D141" s="4">
        <f t="shared" si="77"/>
        <v>148</v>
      </c>
      <c r="E141" s="150">
        <v>10</v>
      </c>
      <c r="F141" s="6">
        <f t="shared" si="78"/>
        <v>128.57142857142858</v>
      </c>
      <c r="G141" s="6">
        <f t="shared" si="86"/>
        <v>214.6485729036065</v>
      </c>
      <c r="H141" s="6">
        <f t="shared" si="87"/>
        <v>0</v>
      </c>
      <c r="I141" s="115">
        <f t="shared" si="88"/>
        <v>-86.07714433217791</v>
      </c>
      <c r="J141" s="6">
        <f t="shared" si="89"/>
        <v>61.92285566782209</v>
      </c>
      <c r="K141" s="12">
        <f t="shared" si="83"/>
        <v>1661.9228556678222</v>
      </c>
      <c r="L141" s="19"/>
      <c r="M141" s="4">
        <f t="shared" si="90"/>
        <v>20</v>
      </c>
      <c r="N141" s="4">
        <f t="shared" si="91"/>
        <v>96.85</v>
      </c>
      <c r="O141" s="4">
        <f t="shared" si="92"/>
        <v>140.46428571428572</v>
      </c>
      <c r="P141" s="4">
        <f t="shared" si="93"/>
        <v>340.7142857142857</v>
      </c>
      <c r="Q141" s="4">
        <f t="shared" si="94"/>
        <v>364.03237701895426</v>
      </c>
      <c r="R141" s="3"/>
    </row>
    <row r="142" spans="1:18" ht="15.75">
      <c r="A142" s="168" t="s">
        <v>297</v>
      </c>
      <c r="B142" s="6" t="s">
        <v>44</v>
      </c>
      <c r="C142" s="17">
        <v>1800</v>
      </c>
      <c r="D142" s="4">
        <f t="shared" si="77"/>
        <v>200</v>
      </c>
      <c r="E142" s="150">
        <v>3.5</v>
      </c>
      <c r="F142" s="6">
        <f t="shared" si="78"/>
        <v>45</v>
      </c>
      <c r="G142" s="6">
        <f t="shared" si="86"/>
        <v>290.0656390589277</v>
      </c>
      <c r="H142" s="6">
        <f t="shared" si="87"/>
        <v>0</v>
      </c>
      <c r="I142" s="115">
        <f t="shared" si="88"/>
        <v>-245.06563905892767</v>
      </c>
      <c r="J142" s="6">
        <f t="shared" si="89"/>
        <v>-45.06563905892767</v>
      </c>
      <c r="K142" s="12">
        <f t="shared" si="83"/>
        <v>1554.9343609410723</v>
      </c>
      <c r="L142" s="19"/>
      <c r="M142" s="4">
        <f t="shared" si="90"/>
        <v>20</v>
      </c>
      <c r="N142" s="4">
        <f t="shared" si="91"/>
        <v>96.85</v>
      </c>
      <c r="O142" s="4">
        <f t="shared" si="92"/>
        <v>140.46428571428572</v>
      </c>
      <c r="P142" s="4">
        <f t="shared" si="93"/>
        <v>340.7142857142857</v>
      </c>
      <c r="Q142" s="4">
        <f t="shared" si="94"/>
        <v>364.03237701895426</v>
      </c>
      <c r="R142" s="3"/>
    </row>
    <row r="143" spans="1:18" ht="15.75">
      <c r="A143" s="180"/>
      <c r="B143" s="46"/>
      <c r="C143" s="112"/>
      <c r="D143" s="46"/>
      <c r="E143" s="181"/>
      <c r="F143" s="46"/>
      <c r="G143" s="46"/>
      <c r="H143" s="46"/>
      <c r="I143" s="143"/>
      <c r="J143" s="46"/>
      <c r="K143" s="48"/>
      <c r="L143" s="47"/>
      <c r="M143" s="46"/>
      <c r="N143" s="46"/>
      <c r="O143" s="46"/>
      <c r="P143" s="46"/>
      <c r="Q143" s="46"/>
      <c r="R143" s="3"/>
    </row>
    <row r="144" spans="1:18" ht="15.75">
      <c r="A144" s="54"/>
      <c r="B144" s="55"/>
      <c r="D144" s="9" t="s">
        <v>8</v>
      </c>
      <c r="F144" s="9" t="s">
        <v>12</v>
      </c>
      <c r="I144" s="46"/>
      <c r="J144" s="46"/>
      <c r="K144" s="48"/>
      <c r="L144" s="47"/>
      <c r="M144" s="46"/>
      <c r="N144" s="46"/>
      <c r="O144" s="46"/>
      <c r="P144" s="46"/>
      <c r="Q144" s="46"/>
      <c r="R144" s="3"/>
    </row>
    <row r="145" spans="1:18" ht="15.75">
      <c r="A145" s="54"/>
      <c r="B145" s="55"/>
      <c r="D145" s="9">
        <v>1</v>
      </c>
      <c r="F145" s="9">
        <v>7</v>
      </c>
      <c r="I145" s="46"/>
      <c r="J145" s="46"/>
      <c r="K145" s="48"/>
      <c r="L145" s="47"/>
      <c r="M145" s="46"/>
      <c r="N145" s="46"/>
      <c r="O145" s="46"/>
      <c r="P145" s="46"/>
      <c r="Q145" s="46"/>
      <c r="R145" s="3"/>
    </row>
    <row r="146" spans="1:18" ht="15.75">
      <c r="A146" s="54"/>
      <c r="B146" s="55"/>
      <c r="D146" s="13" t="s">
        <v>14</v>
      </c>
      <c r="F146" s="13" t="s">
        <v>15</v>
      </c>
      <c r="I146" s="46"/>
      <c r="J146" s="46"/>
      <c r="K146" s="48"/>
      <c r="L146" s="47"/>
      <c r="M146" s="46"/>
      <c r="N146" s="46"/>
      <c r="O146" s="46"/>
      <c r="P146" s="46"/>
      <c r="Q146" s="46"/>
      <c r="R146" s="3"/>
    </row>
    <row r="147" spans="1:18" ht="16.5" thickBot="1">
      <c r="A147" s="21" t="s">
        <v>345</v>
      </c>
      <c r="B147" s="22"/>
      <c r="C147" s="22"/>
      <c r="D147" s="22"/>
      <c r="I147" s="46"/>
      <c r="J147" s="46"/>
      <c r="K147" s="48"/>
      <c r="L147" s="47"/>
      <c r="M147" s="46"/>
      <c r="N147" s="46"/>
      <c r="O147" s="46"/>
      <c r="P147" s="46"/>
      <c r="Q147" s="46"/>
      <c r="R147" s="3"/>
    </row>
    <row r="148" spans="1:22" ht="15.75">
      <c r="A148" s="51" t="s">
        <v>64</v>
      </c>
      <c r="B148" s="51" t="s">
        <v>65</v>
      </c>
      <c r="C148" s="7" t="s">
        <v>0</v>
      </c>
      <c r="D148" s="2" t="s">
        <v>4</v>
      </c>
      <c r="E148" s="2" t="s">
        <v>11</v>
      </c>
      <c r="F148" s="2" t="s">
        <v>5</v>
      </c>
      <c r="G148" s="8" t="s">
        <v>3</v>
      </c>
      <c r="H148" s="8" t="s">
        <v>6</v>
      </c>
      <c r="I148" s="8" t="s">
        <v>7</v>
      </c>
      <c r="J148" s="10" t="s">
        <v>9</v>
      </c>
      <c r="K148" s="11" t="s">
        <v>10</v>
      </c>
      <c r="L148" s="19" t="s">
        <v>45</v>
      </c>
      <c r="M148" s="2" t="s">
        <v>66</v>
      </c>
      <c r="N148" s="8" t="s">
        <v>1</v>
      </c>
      <c r="O148" s="18" t="s">
        <v>2</v>
      </c>
      <c r="P148" s="8" t="s">
        <v>67</v>
      </c>
      <c r="Q148" s="8" t="s">
        <v>68</v>
      </c>
      <c r="R148" s="3"/>
      <c r="V148">
        <v>6.5</v>
      </c>
    </row>
    <row r="149" spans="1:22" ht="15.75">
      <c r="A149" s="182" t="s">
        <v>336</v>
      </c>
      <c r="B149" s="15" t="s">
        <v>42</v>
      </c>
      <c r="C149" s="17">
        <v>1800</v>
      </c>
      <c r="D149" s="4">
        <f aca="true" t="shared" si="95" ref="D149:D157">C149-1600</f>
        <v>200</v>
      </c>
      <c r="E149" s="167">
        <v>6.5</v>
      </c>
      <c r="F149" s="4">
        <f aca="true" t="shared" si="96" ref="F149:F157">E149*90/$F$103</f>
        <v>83.57142857142857</v>
      </c>
      <c r="G149" s="6">
        <f aca="true" t="shared" si="97" ref="G149:G157">(D149*O149)/N149</f>
        <v>70.34923604079704</v>
      </c>
      <c r="H149" s="6">
        <f aca="true" t="shared" si="98" ref="H149:H157">IF(G149&gt;P149,O149+(G149-O149)*(P149-O149)/(Q149-O149),0)</f>
        <v>0</v>
      </c>
      <c r="I149" s="115">
        <f aca="true" t="shared" si="99" ref="I149:I157">IF(H149&gt;0,$D$103*(F149-H149),$D$103*(F149-G149))</f>
        <v>13.222192530631531</v>
      </c>
      <c r="J149" s="6">
        <f aca="true" t="shared" si="100" ref="J149:J157">D149+I149</f>
        <v>213.22219253063153</v>
      </c>
      <c r="K149" s="12">
        <f aca="true" t="shared" si="101" ref="K149:K157">J149+1600</f>
        <v>1813.2221925306314</v>
      </c>
      <c r="L149" s="19"/>
      <c r="M149" s="4">
        <f>COUNTIF(C149:C157,"&gt;0")</f>
        <v>9</v>
      </c>
      <c r="N149" s="4">
        <f>(SUM(D149:D157))/M149</f>
        <v>168.54686027104324</v>
      </c>
      <c r="O149" s="4">
        <f>(SUM(F149:F157))/M149</f>
        <v>59.285714285714285</v>
      </c>
      <c r="P149" s="4">
        <f>F149</f>
        <v>83.57142857142857</v>
      </c>
      <c r="Q149" s="4">
        <f>MAX(G149:G157)</f>
        <v>72.581743805086</v>
      </c>
      <c r="R149" s="3"/>
      <c r="V149">
        <v>6</v>
      </c>
    </row>
    <row r="150" spans="1:22" ht="15.75">
      <c r="A150" s="182" t="s">
        <v>272</v>
      </c>
      <c r="B150" s="15" t="s">
        <v>42</v>
      </c>
      <c r="C150" s="17">
        <f>K127</f>
        <v>1806.3469282395456</v>
      </c>
      <c r="D150" s="4">
        <f t="shared" si="95"/>
        <v>206.3469282395456</v>
      </c>
      <c r="E150" s="167">
        <v>6</v>
      </c>
      <c r="F150" s="4">
        <f t="shared" si="96"/>
        <v>77.14285714285714</v>
      </c>
      <c r="G150" s="6">
        <f t="shared" si="97"/>
        <v>72.581743805086</v>
      </c>
      <c r="H150" s="6">
        <f t="shared" si="98"/>
        <v>0</v>
      </c>
      <c r="I150" s="115">
        <f t="shared" si="99"/>
        <v>4.561113337771133</v>
      </c>
      <c r="J150" s="6">
        <f t="shared" si="100"/>
        <v>210.90804157731674</v>
      </c>
      <c r="K150" s="12">
        <f t="shared" si="101"/>
        <v>1810.9080415773167</v>
      </c>
      <c r="L150" s="19"/>
      <c r="M150" s="4">
        <f aca="true" t="shared" si="102" ref="M150:Q154">M149</f>
        <v>9</v>
      </c>
      <c r="N150" s="4">
        <f t="shared" si="102"/>
        <v>168.54686027104324</v>
      </c>
      <c r="O150" s="4">
        <f t="shared" si="102"/>
        <v>59.285714285714285</v>
      </c>
      <c r="P150" s="4">
        <f t="shared" si="102"/>
        <v>83.57142857142857</v>
      </c>
      <c r="Q150" s="4">
        <f t="shared" si="102"/>
        <v>72.581743805086</v>
      </c>
      <c r="R150" s="3"/>
      <c r="V150">
        <v>5</v>
      </c>
    </row>
    <row r="151" spans="1:22" ht="15.75">
      <c r="A151" s="182" t="s">
        <v>20</v>
      </c>
      <c r="B151" s="15" t="s">
        <v>42</v>
      </c>
      <c r="C151" s="17">
        <f>K111</f>
        <v>1801.3915621950305</v>
      </c>
      <c r="D151" s="4">
        <f t="shared" si="95"/>
        <v>201.39156219503047</v>
      </c>
      <c r="E151" s="167">
        <v>5</v>
      </c>
      <c r="F151" s="4">
        <f t="shared" si="96"/>
        <v>64.28571428571429</v>
      </c>
      <c r="G151" s="6">
        <f t="shared" si="97"/>
        <v>70.83871272741528</v>
      </c>
      <c r="H151" s="6">
        <f t="shared" si="98"/>
        <v>0</v>
      </c>
      <c r="I151" s="115">
        <f t="shared" si="99"/>
        <v>-6.552998441700993</v>
      </c>
      <c r="J151" s="6">
        <f t="shared" si="100"/>
        <v>194.83856375332948</v>
      </c>
      <c r="K151" s="12">
        <f t="shared" si="101"/>
        <v>1794.8385637533295</v>
      </c>
      <c r="L151" s="19"/>
      <c r="M151" s="4">
        <f t="shared" si="102"/>
        <v>9</v>
      </c>
      <c r="N151" s="4">
        <f t="shared" si="102"/>
        <v>168.54686027104324</v>
      </c>
      <c r="O151" s="4">
        <f t="shared" si="102"/>
        <v>59.285714285714285</v>
      </c>
      <c r="P151" s="4">
        <f t="shared" si="102"/>
        <v>83.57142857142857</v>
      </c>
      <c r="Q151" s="4">
        <f t="shared" si="102"/>
        <v>72.581743805086</v>
      </c>
      <c r="R151" s="3"/>
      <c r="V151">
        <v>4.5</v>
      </c>
    </row>
    <row r="152" spans="1:22" ht="15.75">
      <c r="A152" s="182" t="s">
        <v>297</v>
      </c>
      <c r="B152" s="15" t="s">
        <v>42</v>
      </c>
      <c r="C152" s="17">
        <f>K142</f>
        <v>1554.9343609410723</v>
      </c>
      <c r="D152" s="4">
        <f t="shared" si="95"/>
        <v>-45.06563905892767</v>
      </c>
      <c r="E152" s="167">
        <v>4.5</v>
      </c>
      <c r="F152" s="4">
        <f t="shared" si="96"/>
        <v>57.857142857142854</v>
      </c>
      <c r="G152" s="6">
        <f t="shared" si="97"/>
        <v>-15.851666397429325</v>
      </c>
      <c r="H152" s="6">
        <f t="shared" si="98"/>
        <v>0</v>
      </c>
      <c r="I152" s="115">
        <f t="shared" si="99"/>
        <v>73.70880925457217</v>
      </c>
      <c r="J152" s="6">
        <f t="shared" si="100"/>
        <v>28.6431701956445</v>
      </c>
      <c r="K152" s="12">
        <f t="shared" si="101"/>
        <v>1628.6431701956444</v>
      </c>
      <c r="L152" s="19"/>
      <c r="M152" s="4">
        <f t="shared" si="102"/>
        <v>9</v>
      </c>
      <c r="N152" s="4">
        <f t="shared" si="102"/>
        <v>168.54686027104324</v>
      </c>
      <c r="O152" s="4">
        <f t="shared" si="102"/>
        <v>59.285714285714285</v>
      </c>
      <c r="P152" s="4">
        <f t="shared" si="102"/>
        <v>83.57142857142857</v>
      </c>
      <c r="Q152" s="4">
        <f t="shared" si="102"/>
        <v>72.581743805086</v>
      </c>
      <c r="R152" s="3"/>
      <c r="V152">
        <v>4.5</v>
      </c>
    </row>
    <row r="153" spans="1:22" ht="15.75">
      <c r="A153" s="182" t="s">
        <v>194</v>
      </c>
      <c r="B153" s="15" t="s">
        <v>42</v>
      </c>
      <c r="C153" s="17">
        <v>1800</v>
      </c>
      <c r="D153" s="4">
        <f t="shared" si="95"/>
        <v>200</v>
      </c>
      <c r="E153" s="167">
        <v>4.5</v>
      </c>
      <c r="F153" s="4">
        <f t="shared" si="96"/>
        <v>57.857142857142854</v>
      </c>
      <c r="G153" s="6">
        <f t="shared" si="97"/>
        <v>70.34923604079704</v>
      </c>
      <c r="H153" s="6">
        <f t="shared" si="98"/>
        <v>0</v>
      </c>
      <c r="I153" s="115">
        <f t="shared" si="99"/>
        <v>-12.492093183654184</v>
      </c>
      <c r="J153" s="6">
        <f t="shared" si="100"/>
        <v>187.5079068163458</v>
      </c>
      <c r="K153" s="12">
        <f t="shared" si="101"/>
        <v>1787.507906816346</v>
      </c>
      <c r="L153" s="19"/>
      <c r="M153" s="4">
        <f t="shared" si="102"/>
        <v>9</v>
      </c>
      <c r="N153" s="4">
        <f t="shared" si="102"/>
        <v>168.54686027104324</v>
      </c>
      <c r="O153" s="4">
        <f t="shared" si="102"/>
        <v>59.285714285714285</v>
      </c>
      <c r="P153" s="4">
        <f t="shared" si="102"/>
        <v>83.57142857142857</v>
      </c>
      <c r="Q153" s="4">
        <f t="shared" si="102"/>
        <v>72.581743805086</v>
      </c>
      <c r="R153" s="3"/>
      <c r="V153">
        <v>4</v>
      </c>
    </row>
    <row r="154" spans="1:22" ht="15.75">
      <c r="A154" s="182" t="s">
        <v>303</v>
      </c>
      <c r="B154" s="2" t="s">
        <v>40</v>
      </c>
      <c r="C154" s="17">
        <f>K131</f>
        <v>1799.5714285714284</v>
      </c>
      <c r="D154" s="4">
        <f t="shared" si="95"/>
        <v>199.57142857142844</v>
      </c>
      <c r="E154" s="167">
        <v>4</v>
      </c>
      <c r="F154" s="4">
        <f t="shared" si="96"/>
        <v>51.42857142857143</v>
      </c>
      <c r="G154" s="6">
        <f t="shared" si="97"/>
        <v>70.19848767785243</v>
      </c>
      <c r="H154" s="6">
        <f t="shared" si="98"/>
        <v>0</v>
      </c>
      <c r="I154" s="115">
        <f t="shared" si="99"/>
        <v>-18.769916249280996</v>
      </c>
      <c r="J154" s="6">
        <f t="shared" si="100"/>
        <v>180.80151232214746</v>
      </c>
      <c r="K154" s="12">
        <f t="shared" si="101"/>
        <v>1780.8015123221476</v>
      </c>
      <c r="L154" s="19"/>
      <c r="M154" s="4">
        <f t="shared" si="102"/>
        <v>9</v>
      </c>
      <c r="N154" s="4">
        <f t="shared" si="102"/>
        <v>168.54686027104324</v>
      </c>
      <c r="O154" s="4">
        <f t="shared" si="102"/>
        <v>59.285714285714285</v>
      </c>
      <c r="P154" s="4">
        <f t="shared" si="102"/>
        <v>83.57142857142857</v>
      </c>
      <c r="Q154" s="4">
        <f t="shared" si="102"/>
        <v>72.581743805086</v>
      </c>
      <c r="R154" s="3"/>
      <c r="V154">
        <v>4</v>
      </c>
    </row>
    <row r="155" spans="1:22" ht="15.75">
      <c r="A155" s="182" t="s">
        <v>58</v>
      </c>
      <c r="B155" s="15" t="s">
        <v>42</v>
      </c>
      <c r="C155" s="17">
        <v>1800</v>
      </c>
      <c r="D155" s="4">
        <f t="shared" si="95"/>
        <v>200</v>
      </c>
      <c r="E155" s="167">
        <v>4</v>
      </c>
      <c r="F155" s="4">
        <f t="shared" si="96"/>
        <v>51.42857142857143</v>
      </c>
      <c r="G155" s="6">
        <f t="shared" si="97"/>
        <v>70.34923604079704</v>
      </c>
      <c r="H155" s="6">
        <f t="shared" si="98"/>
        <v>0</v>
      </c>
      <c r="I155" s="115">
        <f t="shared" si="99"/>
        <v>-18.920664612225607</v>
      </c>
      <c r="J155" s="6">
        <f t="shared" si="100"/>
        <v>181.0793353877744</v>
      </c>
      <c r="K155" s="12">
        <f t="shared" si="101"/>
        <v>1781.0793353877743</v>
      </c>
      <c r="L155" s="19"/>
      <c r="M155" s="4">
        <f>M153</f>
        <v>9</v>
      </c>
      <c r="N155" s="4">
        <f>N153</f>
        <v>168.54686027104324</v>
      </c>
      <c r="O155" s="4">
        <f>O153</f>
        <v>59.285714285714285</v>
      </c>
      <c r="P155" s="4">
        <f>P153</f>
        <v>83.57142857142857</v>
      </c>
      <c r="Q155" s="4">
        <f>Q153</f>
        <v>72.581743805086</v>
      </c>
      <c r="R155" s="3"/>
      <c r="V155">
        <v>3.5</v>
      </c>
    </row>
    <row r="156" spans="1:22" ht="15.75">
      <c r="A156" s="182" t="s">
        <v>27</v>
      </c>
      <c r="B156" s="2" t="s">
        <v>42</v>
      </c>
      <c r="C156" s="17">
        <f>K69</f>
        <v>1773.7986996366708</v>
      </c>
      <c r="D156" s="4">
        <f t="shared" si="95"/>
        <v>173.7986996366708</v>
      </c>
      <c r="E156" s="167">
        <v>3.5</v>
      </c>
      <c r="F156" s="4">
        <f t="shared" si="96"/>
        <v>45</v>
      </c>
      <c r="G156" s="6">
        <f t="shared" si="97"/>
        <v>61.13302872161869</v>
      </c>
      <c r="H156" s="6">
        <f t="shared" si="98"/>
        <v>0</v>
      </c>
      <c r="I156" s="115">
        <f t="shared" si="99"/>
        <v>-16.133028721618693</v>
      </c>
      <c r="J156" s="6">
        <f t="shared" si="100"/>
        <v>157.6656709150521</v>
      </c>
      <c r="K156" s="12">
        <f t="shared" si="101"/>
        <v>1757.665670915052</v>
      </c>
      <c r="L156" s="19"/>
      <c r="M156" s="4">
        <f aca="true" t="shared" si="103" ref="M156:Q157">M155</f>
        <v>9</v>
      </c>
      <c r="N156" s="4">
        <f t="shared" si="103"/>
        <v>168.54686027104324</v>
      </c>
      <c r="O156" s="4">
        <f t="shared" si="103"/>
        <v>59.285714285714285</v>
      </c>
      <c r="P156" s="4">
        <f t="shared" si="103"/>
        <v>83.57142857142857</v>
      </c>
      <c r="Q156" s="4">
        <f t="shared" si="103"/>
        <v>72.581743805086</v>
      </c>
      <c r="R156" s="3"/>
      <c r="V156">
        <v>3.5</v>
      </c>
    </row>
    <row r="157" spans="1:18" ht="15.75">
      <c r="A157" s="182" t="s">
        <v>156</v>
      </c>
      <c r="B157" s="2" t="s">
        <v>44</v>
      </c>
      <c r="C157" s="17">
        <f>K116</f>
        <v>1780.8787628556415</v>
      </c>
      <c r="D157" s="4">
        <f t="shared" si="95"/>
        <v>180.87876285564153</v>
      </c>
      <c r="E157" s="167">
        <v>3.5</v>
      </c>
      <c r="F157" s="4">
        <f t="shared" si="96"/>
        <v>45</v>
      </c>
      <c r="G157" s="6">
        <f t="shared" si="97"/>
        <v>63.62341391449438</v>
      </c>
      <c r="H157" s="6">
        <f t="shared" si="98"/>
        <v>0</v>
      </c>
      <c r="I157" s="115">
        <f t="shared" si="99"/>
        <v>-18.623413914494378</v>
      </c>
      <c r="J157" s="6">
        <f t="shared" si="100"/>
        <v>162.25534894114713</v>
      </c>
      <c r="K157" s="12">
        <f t="shared" si="101"/>
        <v>1762.255348941147</v>
      </c>
      <c r="L157" s="19"/>
      <c r="M157" s="4">
        <f t="shared" si="103"/>
        <v>9</v>
      </c>
      <c r="N157" s="4">
        <f t="shared" si="103"/>
        <v>168.54686027104324</v>
      </c>
      <c r="O157" s="4">
        <f t="shared" si="103"/>
        <v>59.285714285714285</v>
      </c>
      <c r="P157" s="4">
        <f t="shared" si="103"/>
        <v>83.57142857142857</v>
      </c>
      <c r="Q157" s="4">
        <f t="shared" si="103"/>
        <v>72.581743805086</v>
      </c>
      <c r="R157" s="3"/>
    </row>
    <row r="158" spans="1:18" ht="15.75">
      <c r="A158" s="207"/>
      <c r="B158" s="47"/>
      <c r="C158" s="112"/>
      <c r="D158" s="46"/>
      <c r="E158" s="181"/>
      <c r="F158" s="46"/>
      <c r="G158" s="46"/>
      <c r="H158" s="46"/>
      <c r="I158" s="143"/>
      <c r="J158" s="46"/>
      <c r="K158" s="48"/>
      <c r="L158" s="47"/>
      <c r="M158" s="46"/>
      <c r="N158" s="46"/>
      <c r="O158" s="46"/>
      <c r="P158" s="46"/>
      <c r="Q158" s="46"/>
      <c r="R158" s="3"/>
    </row>
    <row r="159" spans="1:18" ht="15.75">
      <c r="A159" s="54"/>
      <c r="B159" s="55"/>
      <c r="D159" s="9" t="s">
        <v>8</v>
      </c>
      <c r="F159" s="9" t="s">
        <v>12</v>
      </c>
      <c r="I159" s="46"/>
      <c r="J159" s="46"/>
      <c r="K159" s="48"/>
      <c r="L159" s="47"/>
      <c r="M159" s="46"/>
      <c r="N159" s="46"/>
      <c r="O159" s="46"/>
      <c r="P159" s="46"/>
      <c r="Q159" s="46"/>
      <c r="R159" s="3"/>
    </row>
    <row r="160" spans="1:18" ht="15.75">
      <c r="A160" s="54"/>
      <c r="B160" s="55"/>
      <c r="D160" s="9">
        <v>1</v>
      </c>
      <c r="F160" s="9">
        <v>7</v>
      </c>
      <c r="I160" s="46"/>
      <c r="J160" s="46"/>
      <c r="K160" s="48"/>
      <c r="L160" s="47"/>
      <c r="M160" s="46"/>
      <c r="N160" s="46"/>
      <c r="O160" s="46"/>
      <c r="P160" s="46"/>
      <c r="Q160" s="46"/>
      <c r="R160" s="3"/>
    </row>
    <row r="161" spans="1:18" ht="15.75">
      <c r="A161" s="54"/>
      <c r="B161" s="55"/>
      <c r="D161" s="13" t="s">
        <v>14</v>
      </c>
      <c r="F161" s="13" t="s">
        <v>15</v>
      </c>
      <c r="I161" s="46"/>
      <c r="J161" s="46"/>
      <c r="K161" s="48"/>
      <c r="L161" s="47"/>
      <c r="M161" s="46"/>
      <c r="N161" s="46"/>
      <c r="O161" s="46"/>
      <c r="P161" s="46"/>
      <c r="Q161" s="46"/>
      <c r="R161" s="3"/>
    </row>
    <row r="162" spans="1:18" ht="16.5" thickBot="1">
      <c r="A162" s="21" t="s">
        <v>395</v>
      </c>
      <c r="B162" s="22"/>
      <c r="C162" s="22"/>
      <c r="D162" s="22"/>
      <c r="I162" s="46"/>
      <c r="J162" s="46"/>
      <c r="K162" s="48"/>
      <c r="L162" s="47"/>
      <c r="M162" s="46"/>
      <c r="N162" s="46"/>
      <c r="O162" s="46"/>
      <c r="P162" s="46"/>
      <c r="Q162" s="46"/>
      <c r="R162" s="3"/>
    </row>
    <row r="163" spans="1:18" ht="15.75">
      <c r="A163" s="51" t="s">
        <v>64</v>
      </c>
      <c r="B163" s="51" t="s">
        <v>65</v>
      </c>
      <c r="C163" s="7" t="s">
        <v>0</v>
      </c>
      <c r="D163" s="2" t="s">
        <v>4</v>
      </c>
      <c r="E163" s="2" t="s">
        <v>11</v>
      </c>
      <c r="F163" s="2" t="s">
        <v>5</v>
      </c>
      <c r="G163" s="8" t="s">
        <v>3</v>
      </c>
      <c r="H163" s="8" t="s">
        <v>6</v>
      </c>
      <c r="I163" s="8" t="s">
        <v>7</v>
      </c>
      <c r="J163" s="10" t="s">
        <v>9</v>
      </c>
      <c r="K163" s="11" t="s">
        <v>10</v>
      </c>
      <c r="L163" s="19" t="s">
        <v>45</v>
      </c>
      <c r="M163" s="2" t="s">
        <v>66</v>
      </c>
      <c r="N163" s="8" t="s">
        <v>1</v>
      </c>
      <c r="O163" s="18" t="s">
        <v>2</v>
      </c>
      <c r="P163" s="8" t="s">
        <v>67</v>
      </c>
      <c r="Q163" s="8" t="s">
        <v>68</v>
      </c>
      <c r="R163" s="3"/>
    </row>
    <row r="164" spans="1:18" ht="15.75">
      <c r="A164" s="182" t="s">
        <v>377</v>
      </c>
      <c r="B164" s="4" t="s">
        <v>103</v>
      </c>
      <c r="C164" s="17">
        <f>K128</f>
        <v>1812.0772180839294</v>
      </c>
      <c r="D164" s="4">
        <f aca="true" t="shared" si="104" ref="D164:D172">C164-1600</f>
        <v>212.07721808392944</v>
      </c>
      <c r="E164" s="167">
        <v>7</v>
      </c>
      <c r="F164" s="4">
        <f aca="true" t="shared" si="105" ref="F164:F172">E164*90/$F$103</f>
        <v>90</v>
      </c>
      <c r="G164" s="6">
        <f aca="true" t="shared" si="106" ref="G164:G172">(D164*O164)/N164</f>
        <v>76.78311465316267</v>
      </c>
      <c r="H164" s="6">
        <f aca="true" t="shared" si="107" ref="H164:H172">IF(G164&gt;P164,O164+(G164-O164)*(P164-O164)/(Q164-O164),0)</f>
        <v>0</v>
      </c>
      <c r="I164" s="115">
        <f aca="true" t="shared" si="108" ref="I164:I172">IF(H164&gt;0,$D$103*(F164-H164),$D$103*(F164-G164))</f>
        <v>13.21688534683733</v>
      </c>
      <c r="J164" s="6">
        <f aca="true" t="shared" si="109" ref="J164:J172">D164+I164</f>
        <v>225.29410343076677</v>
      </c>
      <c r="K164" s="12">
        <f aca="true" t="shared" si="110" ref="K164:K172">J164+1600</f>
        <v>1825.2941034307669</v>
      </c>
      <c r="L164" s="19"/>
      <c r="M164" s="4">
        <f>COUNTIF(C164:C172,"&gt;0")</f>
        <v>9</v>
      </c>
      <c r="N164" s="4">
        <f>(SUM(D164:D172))/M164</f>
        <v>185.45054366946437</v>
      </c>
      <c r="O164" s="4">
        <f>(SUM(F164:F172))/M164</f>
        <v>67.14285714285714</v>
      </c>
      <c r="P164" s="4">
        <f>F164</f>
        <v>90</v>
      </c>
      <c r="Q164" s="4">
        <f>MAX(G164:G172)</f>
        <v>81.038721697623</v>
      </c>
      <c r="R164" s="3"/>
    </row>
    <row r="165" spans="1:18" ht="15.75">
      <c r="A165" s="182" t="s">
        <v>160</v>
      </c>
      <c r="B165" s="15" t="s">
        <v>42</v>
      </c>
      <c r="C165" s="17">
        <f>K124</f>
        <v>1823.8313297440814</v>
      </c>
      <c r="D165" s="4">
        <f t="shared" si="104"/>
        <v>223.83132974408136</v>
      </c>
      <c r="E165" s="167">
        <v>7</v>
      </c>
      <c r="F165" s="4">
        <f t="shared" si="105"/>
        <v>90</v>
      </c>
      <c r="G165" s="6">
        <f t="shared" si="106"/>
        <v>81.038721697623</v>
      </c>
      <c r="H165" s="6">
        <f t="shared" si="107"/>
        <v>0</v>
      </c>
      <c r="I165" s="115">
        <f t="shared" si="108"/>
        <v>8.961278302376996</v>
      </c>
      <c r="J165" s="6">
        <f t="shared" si="109"/>
        <v>232.79260804645835</v>
      </c>
      <c r="K165" s="12">
        <f t="shared" si="110"/>
        <v>1832.7926080464583</v>
      </c>
      <c r="L165" s="19"/>
      <c r="M165" s="4">
        <f aca="true" t="shared" si="111" ref="M165:Q169">M164</f>
        <v>9</v>
      </c>
      <c r="N165" s="4">
        <f t="shared" si="111"/>
        <v>185.45054366946437</v>
      </c>
      <c r="O165" s="4">
        <f t="shared" si="111"/>
        <v>67.14285714285714</v>
      </c>
      <c r="P165" s="4">
        <f t="shared" si="111"/>
        <v>90</v>
      </c>
      <c r="Q165" s="4">
        <f t="shared" si="111"/>
        <v>81.038721697623</v>
      </c>
      <c r="R165" s="3"/>
    </row>
    <row r="166" spans="1:18" ht="15.75">
      <c r="A166" s="182" t="s">
        <v>336</v>
      </c>
      <c r="B166" s="15" t="s">
        <v>42</v>
      </c>
      <c r="C166" s="17">
        <f>K149</f>
        <v>1813.2221925306314</v>
      </c>
      <c r="D166" s="4">
        <f t="shared" si="104"/>
        <v>213.22219253063145</v>
      </c>
      <c r="E166" s="167">
        <v>6</v>
      </c>
      <c r="F166" s="4">
        <f t="shared" si="105"/>
        <v>77.14285714285714</v>
      </c>
      <c r="G166" s="6">
        <f t="shared" si="106"/>
        <v>77.19765566332092</v>
      </c>
      <c r="H166" s="6">
        <f t="shared" si="107"/>
        <v>0</v>
      </c>
      <c r="I166" s="115">
        <f t="shared" si="108"/>
        <v>-0.05479852046377687</v>
      </c>
      <c r="J166" s="6">
        <f t="shared" si="109"/>
        <v>213.16739401016767</v>
      </c>
      <c r="K166" s="12">
        <f t="shared" si="110"/>
        <v>1813.1673940101678</v>
      </c>
      <c r="L166" s="19"/>
      <c r="M166" s="4">
        <f t="shared" si="111"/>
        <v>9</v>
      </c>
      <c r="N166" s="4">
        <f t="shared" si="111"/>
        <v>185.45054366946437</v>
      </c>
      <c r="O166" s="4">
        <f t="shared" si="111"/>
        <v>67.14285714285714</v>
      </c>
      <c r="P166" s="4">
        <f t="shared" si="111"/>
        <v>90</v>
      </c>
      <c r="Q166" s="4">
        <f t="shared" si="111"/>
        <v>81.038721697623</v>
      </c>
      <c r="R166" s="3"/>
    </row>
    <row r="167" spans="1:18" ht="15.75">
      <c r="A167" s="182" t="s">
        <v>378</v>
      </c>
      <c r="B167" s="15" t="s">
        <v>42</v>
      </c>
      <c r="C167" s="17">
        <f>K150</f>
        <v>1810.9080415773167</v>
      </c>
      <c r="D167" s="4">
        <f t="shared" si="104"/>
        <v>210.90804157731668</v>
      </c>
      <c r="E167" s="167">
        <v>5.5</v>
      </c>
      <c r="F167" s="4">
        <f t="shared" si="105"/>
        <v>70.71428571428571</v>
      </c>
      <c r="G167" s="6">
        <f t="shared" si="106"/>
        <v>76.35981122355288</v>
      </c>
      <c r="H167" s="6">
        <f t="shared" si="107"/>
        <v>0</v>
      </c>
      <c r="I167" s="115">
        <f t="shared" si="108"/>
        <v>-5.6455255092671734</v>
      </c>
      <c r="J167" s="6">
        <f t="shared" si="109"/>
        <v>205.2625160680495</v>
      </c>
      <c r="K167" s="12">
        <f t="shared" si="110"/>
        <v>1805.2625160680495</v>
      </c>
      <c r="L167" s="19"/>
      <c r="M167" s="4">
        <f t="shared" si="111"/>
        <v>9</v>
      </c>
      <c r="N167" s="4">
        <f t="shared" si="111"/>
        <v>185.45054366946437</v>
      </c>
      <c r="O167" s="4">
        <f t="shared" si="111"/>
        <v>67.14285714285714</v>
      </c>
      <c r="P167" s="4">
        <f t="shared" si="111"/>
        <v>90</v>
      </c>
      <c r="Q167" s="4">
        <f t="shared" si="111"/>
        <v>81.038721697623</v>
      </c>
      <c r="R167" s="3"/>
    </row>
    <row r="168" spans="1:18" ht="15.75">
      <c r="A168" s="182" t="s">
        <v>379</v>
      </c>
      <c r="B168" s="15" t="s">
        <v>42</v>
      </c>
      <c r="C168" s="17">
        <f>K152</f>
        <v>1628.6431701956444</v>
      </c>
      <c r="D168" s="4">
        <f t="shared" si="104"/>
        <v>28.643170195644416</v>
      </c>
      <c r="E168" s="167">
        <v>5</v>
      </c>
      <c r="F168" s="4">
        <f t="shared" si="105"/>
        <v>64.28571428571429</v>
      </c>
      <c r="G168" s="6">
        <f t="shared" si="106"/>
        <v>10.370335112052633</v>
      </c>
      <c r="H168" s="6">
        <f t="shared" si="107"/>
        <v>0</v>
      </c>
      <c r="I168" s="115">
        <f t="shared" si="108"/>
        <v>53.91537917366166</v>
      </c>
      <c r="J168" s="6">
        <f t="shared" si="109"/>
        <v>82.55854936930608</v>
      </c>
      <c r="K168" s="12">
        <f t="shared" si="110"/>
        <v>1682.558549369306</v>
      </c>
      <c r="L168" s="19"/>
      <c r="M168" s="4">
        <f t="shared" si="111"/>
        <v>9</v>
      </c>
      <c r="N168" s="4">
        <f t="shared" si="111"/>
        <v>185.45054366946437</v>
      </c>
      <c r="O168" s="4">
        <f t="shared" si="111"/>
        <v>67.14285714285714</v>
      </c>
      <c r="P168" s="4">
        <f t="shared" si="111"/>
        <v>90</v>
      </c>
      <c r="Q168" s="4">
        <f t="shared" si="111"/>
        <v>81.038721697623</v>
      </c>
      <c r="R168" s="3"/>
    </row>
    <row r="169" spans="1:18" ht="15.75">
      <c r="A169" s="182" t="s">
        <v>380</v>
      </c>
      <c r="B169" s="2" t="s">
        <v>40</v>
      </c>
      <c r="C169" s="17">
        <v>1800</v>
      </c>
      <c r="D169" s="4">
        <f t="shared" si="104"/>
        <v>200</v>
      </c>
      <c r="E169" s="167">
        <v>4.5</v>
      </c>
      <c r="F169" s="4">
        <f t="shared" si="105"/>
        <v>57.857142857142854</v>
      </c>
      <c r="G169" s="6">
        <f t="shared" si="106"/>
        <v>72.41052607807765</v>
      </c>
      <c r="H169" s="6">
        <f t="shared" si="107"/>
        <v>0</v>
      </c>
      <c r="I169" s="115">
        <f t="shared" si="108"/>
        <v>-14.553383220934798</v>
      </c>
      <c r="J169" s="6">
        <f t="shared" si="109"/>
        <v>185.4466167790652</v>
      </c>
      <c r="K169" s="12">
        <f t="shared" si="110"/>
        <v>1785.4466167790652</v>
      </c>
      <c r="L169" s="19"/>
      <c r="M169" s="4">
        <f t="shared" si="111"/>
        <v>9</v>
      </c>
      <c r="N169" s="4">
        <f t="shared" si="111"/>
        <v>185.45054366946437</v>
      </c>
      <c r="O169" s="4">
        <f t="shared" si="111"/>
        <v>67.14285714285714</v>
      </c>
      <c r="P169" s="4">
        <f t="shared" si="111"/>
        <v>90</v>
      </c>
      <c r="Q169" s="4">
        <f t="shared" si="111"/>
        <v>81.038721697623</v>
      </c>
      <c r="R169" s="3"/>
    </row>
    <row r="170" spans="1:18" ht="15.75">
      <c r="A170" s="182" t="s">
        <v>71</v>
      </c>
      <c r="B170" s="2" t="s">
        <v>40</v>
      </c>
      <c r="C170" s="17">
        <f>K154</f>
        <v>1780.8015123221476</v>
      </c>
      <c r="D170" s="4">
        <f t="shared" si="104"/>
        <v>180.80151232214757</v>
      </c>
      <c r="E170" s="167">
        <v>4.5</v>
      </c>
      <c r="F170" s="4">
        <f t="shared" si="105"/>
        <v>57.857142857142854</v>
      </c>
      <c r="G170" s="6">
        <f t="shared" si="106"/>
        <v>65.45966311479373</v>
      </c>
      <c r="H170" s="6">
        <f t="shared" si="107"/>
        <v>0</v>
      </c>
      <c r="I170" s="115">
        <f t="shared" si="108"/>
        <v>-7.602520257650873</v>
      </c>
      <c r="J170" s="6">
        <f t="shared" si="109"/>
        <v>173.1989920644967</v>
      </c>
      <c r="K170" s="12">
        <f t="shared" si="110"/>
        <v>1773.1989920644967</v>
      </c>
      <c r="L170" s="19"/>
      <c r="M170" s="4">
        <f>M168</f>
        <v>9</v>
      </c>
      <c r="N170" s="4">
        <f>N168</f>
        <v>185.45054366946437</v>
      </c>
      <c r="O170" s="4">
        <f>O168</f>
        <v>67.14285714285714</v>
      </c>
      <c r="P170" s="4">
        <f>P168</f>
        <v>90</v>
      </c>
      <c r="Q170" s="4">
        <f>Q168</f>
        <v>81.038721697623</v>
      </c>
      <c r="R170" s="3"/>
    </row>
    <row r="171" spans="1:18" ht="15.75">
      <c r="A171" s="182" t="s">
        <v>381</v>
      </c>
      <c r="B171" s="2" t="s">
        <v>383</v>
      </c>
      <c r="C171" s="17">
        <v>1800</v>
      </c>
      <c r="D171" s="4">
        <f t="shared" si="104"/>
        <v>200</v>
      </c>
      <c r="E171" s="167">
        <v>4</v>
      </c>
      <c r="F171" s="4">
        <f t="shared" si="105"/>
        <v>51.42857142857143</v>
      </c>
      <c r="G171" s="6">
        <f t="shared" si="106"/>
        <v>72.41052607807765</v>
      </c>
      <c r="H171" s="6">
        <f t="shared" si="107"/>
        <v>0</v>
      </c>
      <c r="I171" s="115">
        <f t="shared" si="108"/>
        <v>-20.98195464950622</v>
      </c>
      <c r="J171" s="6">
        <f t="shared" si="109"/>
        <v>179.01804535049376</v>
      </c>
      <c r="K171" s="12">
        <f t="shared" si="110"/>
        <v>1779.0180453504938</v>
      </c>
      <c r="L171" s="19"/>
      <c r="M171" s="4">
        <f aca="true" t="shared" si="112" ref="M171:Q172">M170</f>
        <v>9</v>
      </c>
      <c r="N171" s="4">
        <f t="shared" si="112"/>
        <v>185.45054366946437</v>
      </c>
      <c r="O171" s="4">
        <f t="shared" si="112"/>
        <v>67.14285714285714</v>
      </c>
      <c r="P171" s="4">
        <f t="shared" si="112"/>
        <v>90</v>
      </c>
      <c r="Q171" s="4">
        <f t="shared" si="112"/>
        <v>81.038721697623</v>
      </c>
      <c r="R171" s="3"/>
    </row>
    <row r="172" spans="1:18" ht="15.75">
      <c r="A172" s="182" t="s">
        <v>382</v>
      </c>
      <c r="B172" s="2" t="s">
        <v>44</v>
      </c>
      <c r="C172" s="17">
        <f>K131</f>
        <v>1799.5714285714284</v>
      </c>
      <c r="D172" s="4">
        <f t="shared" si="104"/>
        <v>199.57142857142844</v>
      </c>
      <c r="E172" s="167">
        <v>3.5</v>
      </c>
      <c r="F172" s="4">
        <f t="shared" si="105"/>
        <v>45</v>
      </c>
      <c r="G172" s="6">
        <f t="shared" si="106"/>
        <v>72.25536066505315</v>
      </c>
      <c r="H172" s="6">
        <f t="shared" si="107"/>
        <v>0</v>
      </c>
      <c r="I172" s="115">
        <f t="shared" si="108"/>
        <v>-27.255360665053146</v>
      </c>
      <c r="J172" s="6">
        <f t="shared" si="109"/>
        <v>172.31606790637528</v>
      </c>
      <c r="K172" s="12">
        <f t="shared" si="110"/>
        <v>1772.3160679063753</v>
      </c>
      <c r="L172" s="19"/>
      <c r="M172" s="4">
        <f t="shared" si="112"/>
        <v>9</v>
      </c>
      <c r="N172" s="4">
        <f t="shared" si="112"/>
        <v>185.45054366946437</v>
      </c>
      <c r="O172" s="4">
        <f t="shared" si="112"/>
        <v>67.14285714285714</v>
      </c>
      <c r="P172" s="4">
        <f t="shared" si="112"/>
        <v>90</v>
      </c>
      <c r="Q172" s="4">
        <f t="shared" si="112"/>
        <v>81.038721697623</v>
      </c>
      <c r="R172" s="3"/>
    </row>
    <row r="173" spans="1:18" ht="15.75">
      <c r="A173" s="207"/>
      <c r="B173" s="47"/>
      <c r="C173" s="112"/>
      <c r="D173" s="46"/>
      <c r="E173" s="181"/>
      <c r="F173" s="46"/>
      <c r="G173" s="46"/>
      <c r="H173" s="46"/>
      <c r="I173" s="143"/>
      <c r="J173" s="46"/>
      <c r="K173" s="48"/>
      <c r="L173" s="47"/>
      <c r="M173" s="46"/>
      <c r="N173" s="46"/>
      <c r="O173" s="46"/>
      <c r="P173" s="46"/>
      <c r="Q173" s="46"/>
      <c r="R173" s="3"/>
    </row>
    <row r="174" spans="1:18" ht="15.75">
      <c r="A174" s="54"/>
      <c r="B174" s="55"/>
      <c r="D174" s="9" t="s">
        <v>8</v>
      </c>
      <c r="F174" s="9" t="s">
        <v>12</v>
      </c>
      <c r="I174" s="46"/>
      <c r="J174" s="46"/>
      <c r="K174" s="48"/>
      <c r="L174" s="47"/>
      <c r="M174" s="46"/>
      <c r="N174" s="46"/>
      <c r="O174" s="46"/>
      <c r="P174" s="46"/>
      <c r="Q174" s="46"/>
      <c r="R174" s="3"/>
    </row>
    <row r="175" spans="1:18" ht="15.75">
      <c r="A175" s="54"/>
      <c r="B175" s="55"/>
      <c r="D175" s="9">
        <v>1</v>
      </c>
      <c r="F175" s="9">
        <v>7</v>
      </c>
      <c r="I175" s="46"/>
      <c r="J175" s="46"/>
      <c r="K175" s="48"/>
      <c r="L175" s="47"/>
      <c r="M175" s="46"/>
      <c r="N175" s="46"/>
      <c r="O175" s="46"/>
      <c r="P175" s="46"/>
      <c r="Q175" s="46"/>
      <c r="R175" s="3"/>
    </row>
    <row r="176" spans="1:18" ht="15.75">
      <c r="A176" s="54"/>
      <c r="B176" s="55"/>
      <c r="D176" s="13" t="s">
        <v>14</v>
      </c>
      <c r="F176" s="13" t="s">
        <v>15</v>
      </c>
      <c r="I176" s="46"/>
      <c r="J176" s="46"/>
      <c r="K176" s="48"/>
      <c r="L176" s="47"/>
      <c r="M176" s="46"/>
      <c r="N176" s="46"/>
      <c r="O176" s="46"/>
      <c r="P176" s="46"/>
      <c r="Q176" s="46"/>
      <c r="R176" s="3"/>
    </row>
    <row r="177" spans="1:18" ht="16.5" thickBot="1">
      <c r="A177" s="21" t="s">
        <v>376</v>
      </c>
      <c r="B177" s="22"/>
      <c r="C177" s="22"/>
      <c r="D177" s="22"/>
      <c r="I177" s="46"/>
      <c r="J177" s="46"/>
      <c r="K177" s="48"/>
      <c r="L177" s="47"/>
      <c r="M177" s="46"/>
      <c r="N177" s="46"/>
      <c r="O177" s="46"/>
      <c r="P177" s="46"/>
      <c r="Q177" s="46"/>
      <c r="R177" s="3"/>
    </row>
    <row r="178" spans="1:18" ht="15.75">
      <c r="A178" s="51" t="s">
        <v>64</v>
      </c>
      <c r="B178" s="51" t="s">
        <v>65</v>
      </c>
      <c r="C178" s="7" t="s">
        <v>0</v>
      </c>
      <c r="D178" s="2" t="s">
        <v>4</v>
      </c>
      <c r="E178" s="2" t="s">
        <v>11</v>
      </c>
      <c r="F178" s="2" t="s">
        <v>5</v>
      </c>
      <c r="G178" s="8" t="s">
        <v>3</v>
      </c>
      <c r="H178" s="8" t="s">
        <v>6</v>
      </c>
      <c r="I178" s="8" t="s">
        <v>7</v>
      </c>
      <c r="J178" s="10" t="s">
        <v>9</v>
      </c>
      <c r="K178" s="11" t="s">
        <v>10</v>
      </c>
      <c r="L178" s="19" t="s">
        <v>45</v>
      </c>
      <c r="M178" s="2" t="s">
        <v>66</v>
      </c>
      <c r="N178" s="8" t="s">
        <v>1</v>
      </c>
      <c r="O178" s="18" t="s">
        <v>2</v>
      </c>
      <c r="P178" s="8" t="s">
        <v>67</v>
      </c>
      <c r="Q178" s="8" t="s">
        <v>68</v>
      </c>
      <c r="R178" s="3"/>
    </row>
    <row r="179" spans="1:18" ht="15.75">
      <c r="A179" s="226" t="s">
        <v>380</v>
      </c>
      <c r="B179" s="2" t="s">
        <v>40</v>
      </c>
      <c r="C179" s="17">
        <v>1785.4466167790652</v>
      </c>
      <c r="D179" s="4">
        <f aca="true" t="shared" si="113" ref="D179:D188">C179-1600</f>
        <v>185.44661677906515</v>
      </c>
      <c r="E179" s="167">
        <v>6</v>
      </c>
      <c r="F179" s="4">
        <f>E179*90/$F$175</f>
        <v>77.14285714285714</v>
      </c>
      <c r="G179" s="4">
        <f aca="true" t="shared" si="114" ref="G179:G189">(D179*O179)/N179</f>
        <v>57.48758798363416</v>
      </c>
      <c r="H179" s="4">
        <f>IF(G179&gt;P179,O179+(G179-O179)*(P179-O179)/(Q179-O179),0)</f>
        <v>0</v>
      </c>
      <c r="I179" s="114">
        <f>IF(H179&gt;0,$D$103*(F179-H179),$D$103*(F179-G179))</f>
        <v>19.655269159222982</v>
      </c>
      <c r="J179" s="4">
        <f>D179+I179</f>
        <v>205.10188593828815</v>
      </c>
      <c r="K179" s="186">
        <f aca="true" t="shared" si="115" ref="K179:K189">J179+1600</f>
        <v>1805.1018859382882</v>
      </c>
      <c r="L179" s="2"/>
      <c r="M179" s="4">
        <v>11</v>
      </c>
      <c r="N179" s="4">
        <f>(SUM(D179:D189))/M179</f>
        <v>177.21254782243219</v>
      </c>
      <c r="O179" s="4">
        <f>(SUM(F179:F189))/M179</f>
        <v>54.93506493506493</v>
      </c>
      <c r="P179" s="4">
        <f>F179</f>
        <v>77.14285714285714</v>
      </c>
      <c r="Q179" s="4">
        <f>MAX(G179:G189)</f>
        <v>69.84012336337364</v>
      </c>
      <c r="R179" s="3"/>
    </row>
    <row r="180" spans="1:18" ht="15.75">
      <c r="A180" s="226" t="s">
        <v>272</v>
      </c>
      <c r="B180" s="15" t="s">
        <v>42</v>
      </c>
      <c r="C180" s="17">
        <v>1805.2625160680495</v>
      </c>
      <c r="D180" s="4">
        <f t="shared" si="113"/>
        <v>205.26251606804954</v>
      </c>
      <c r="E180" s="167">
        <v>5.5</v>
      </c>
      <c r="F180" s="4">
        <f aca="true" t="shared" si="116" ref="F180:F189">E180*90/$F$175</f>
        <v>70.71428571428571</v>
      </c>
      <c r="G180" s="4">
        <f t="shared" si="114"/>
        <v>63.630424524068275</v>
      </c>
      <c r="H180" s="4">
        <f aca="true" t="shared" si="117" ref="H180:H188">IF(G180&gt;P180,O180+(G180-O180)*(P180-O180)/(Q180-O180),0)</f>
        <v>0</v>
      </c>
      <c r="I180" s="114">
        <f aca="true" t="shared" si="118" ref="I180:I189">IF(H180&gt;0,$D$103*(F180-H180),$D$103*(F180-G180))</f>
        <v>7.0838611902174335</v>
      </c>
      <c r="J180" s="4">
        <f aca="true" t="shared" si="119" ref="J180:J189">D180+I180</f>
        <v>212.34637725826695</v>
      </c>
      <c r="K180" s="186">
        <f t="shared" si="115"/>
        <v>1812.346377258267</v>
      </c>
      <c r="L180" s="2"/>
      <c r="M180" s="4">
        <v>11</v>
      </c>
      <c r="N180" s="4">
        <f>N179</f>
        <v>177.21254782243219</v>
      </c>
      <c r="O180" s="4">
        <f>O179</f>
        <v>54.93506493506493</v>
      </c>
      <c r="P180" s="4">
        <f>P179</f>
        <v>77.14285714285714</v>
      </c>
      <c r="Q180" s="4">
        <f>Q179</f>
        <v>69.84012336337364</v>
      </c>
      <c r="R180" s="3"/>
    </row>
    <row r="181" spans="1:18" ht="15.75">
      <c r="A181" s="226" t="s">
        <v>396</v>
      </c>
      <c r="B181" s="2" t="s">
        <v>40</v>
      </c>
      <c r="C181" s="17">
        <v>1800</v>
      </c>
      <c r="D181" s="4">
        <f t="shared" si="113"/>
        <v>200</v>
      </c>
      <c r="E181" s="167">
        <v>5</v>
      </c>
      <c r="F181" s="4">
        <f t="shared" si="116"/>
        <v>64.28571428571429</v>
      </c>
      <c r="G181" s="4">
        <f t="shared" si="114"/>
        <v>61.999069038960066</v>
      </c>
      <c r="H181" s="4">
        <f t="shared" si="117"/>
        <v>0</v>
      </c>
      <c r="I181" s="114">
        <f t="shared" si="118"/>
        <v>2.286645246754226</v>
      </c>
      <c r="J181" s="4">
        <f t="shared" si="119"/>
        <v>202.28664524675423</v>
      </c>
      <c r="K181" s="186">
        <f t="shared" si="115"/>
        <v>1802.2866452467542</v>
      </c>
      <c r="L181" s="2"/>
      <c r="M181" s="4">
        <v>11</v>
      </c>
      <c r="N181" s="4">
        <f aca="true" t="shared" si="120" ref="N181:N189">N180</f>
        <v>177.21254782243219</v>
      </c>
      <c r="O181" s="4">
        <f aca="true" t="shared" si="121" ref="O181:O189">O180</f>
        <v>54.93506493506493</v>
      </c>
      <c r="P181" s="4">
        <f aca="true" t="shared" si="122" ref="P181:P189">P180</f>
        <v>77.14285714285714</v>
      </c>
      <c r="Q181" s="4">
        <f aca="true" t="shared" si="123" ref="Q181:Q189">Q180</f>
        <v>69.84012336337364</v>
      </c>
      <c r="R181" s="3"/>
    </row>
    <row r="182" spans="1:18" ht="15.75">
      <c r="A182" s="226" t="s">
        <v>397</v>
      </c>
      <c r="B182" s="15" t="s">
        <v>42</v>
      </c>
      <c r="C182" s="17">
        <v>1800</v>
      </c>
      <c r="D182" s="4">
        <f t="shared" si="113"/>
        <v>200</v>
      </c>
      <c r="E182" s="167">
        <v>4.5</v>
      </c>
      <c r="F182" s="4">
        <f t="shared" si="116"/>
        <v>57.857142857142854</v>
      </c>
      <c r="G182" s="4">
        <f t="shared" si="114"/>
        <v>61.999069038960066</v>
      </c>
      <c r="H182" s="4">
        <f t="shared" si="117"/>
        <v>0</v>
      </c>
      <c r="I182" s="114">
        <f t="shared" si="118"/>
        <v>-4.141926181817212</v>
      </c>
      <c r="J182" s="4">
        <f t="shared" si="119"/>
        <v>195.8580738181828</v>
      </c>
      <c r="K182" s="186">
        <f t="shared" si="115"/>
        <v>1795.8580738181827</v>
      </c>
      <c r="L182" s="2"/>
      <c r="M182" s="4">
        <v>11</v>
      </c>
      <c r="N182" s="4">
        <f t="shared" si="120"/>
        <v>177.21254782243219</v>
      </c>
      <c r="O182" s="4">
        <f t="shared" si="121"/>
        <v>54.93506493506493</v>
      </c>
      <c r="P182" s="4">
        <f t="shared" si="122"/>
        <v>77.14285714285714</v>
      </c>
      <c r="Q182" s="4">
        <f t="shared" si="123"/>
        <v>69.84012336337364</v>
      </c>
      <c r="R182" s="3"/>
    </row>
    <row r="183" spans="1:18" ht="15.75">
      <c r="A183" s="226" t="s">
        <v>229</v>
      </c>
      <c r="B183" s="15" t="s">
        <v>42</v>
      </c>
      <c r="C183" s="17">
        <v>1661.9228556678222</v>
      </c>
      <c r="D183" s="4">
        <f t="shared" si="113"/>
        <v>61.922855667822205</v>
      </c>
      <c r="E183" s="167">
        <v>4.5</v>
      </c>
      <c r="F183" s="4">
        <f t="shared" si="116"/>
        <v>57.857142857142854</v>
      </c>
      <c r="G183" s="4">
        <f t="shared" si="114"/>
        <v>19.195797018194344</v>
      </c>
      <c r="H183" s="4">
        <f t="shared" si="117"/>
        <v>0</v>
      </c>
      <c r="I183" s="114">
        <f t="shared" si="118"/>
        <v>38.661345838948506</v>
      </c>
      <c r="J183" s="4">
        <f t="shared" si="119"/>
        <v>100.58420150677071</v>
      </c>
      <c r="K183" s="186">
        <f t="shared" si="115"/>
        <v>1700.5842015067708</v>
      </c>
      <c r="L183" s="2"/>
      <c r="M183" s="4">
        <v>11</v>
      </c>
      <c r="N183" s="4">
        <f t="shared" si="120"/>
        <v>177.21254782243219</v>
      </c>
      <c r="O183" s="4">
        <f t="shared" si="121"/>
        <v>54.93506493506493</v>
      </c>
      <c r="P183" s="4">
        <f t="shared" si="122"/>
        <v>77.14285714285714</v>
      </c>
      <c r="Q183" s="4">
        <f t="shared" si="123"/>
        <v>69.84012336337364</v>
      </c>
      <c r="R183" s="3"/>
    </row>
    <row r="184" spans="1:18" ht="15.75">
      <c r="A184" s="226" t="s">
        <v>75</v>
      </c>
      <c r="B184" s="15" t="s">
        <v>42</v>
      </c>
      <c r="C184" s="17">
        <v>1755.120731617376</v>
      </c>
      <c r="D184" s="4">
        <f t="shared" si="113"/>
        <v>155.1207316173759</v>
      </c>
      <c r="E184" s="167">
        <v>4.5</v>
      </c>
      <c r="F184" s="4">
        <f t="shared" si="116"/>
        <v>57.857142857142854</v>
      </c>
      <c r="G184" s="4">
        <f t="shared" si="114"/>
        <v>48.08670474459842</v>
      </c>
      <c r="H184" s="4">
        <f t="shared" si="117"/>
        <v>0</v>
      </c>
      <c r="I184" s="114">
        <f t="shared" si="118"/>
        <v>9.770438112544433</v>
      </c>
      <c r="J184" s="4">
        <f t="shared" si="119"/>
        <v>164.89116972992034</v>
      </c>
      <c r="K184" s="186">
        <f t="shared" si="115"/>
        <v>1764.8911697299204</v>
      </c>
      <c r="L184" s="2"/>
      <c r="M184" s="4">
        <v>11</v>
      </c>
      <c r="N184" s="4">
        <f t="shared" si="120"/>
        <v>177.21254782243219</v>
      </c>
      <c r="O184" s="4">
        <f t="shared" si="121"/>
        <v>54.93506493506493</v>
      </c>
      <c r="P184" s="4">
        <f t="shared" si="122"/>
        <v>77.14285714285714</v>
      </c>
      <c r="Q184" s="4">
        <f t="shared" si="123"/>
        <v>69.84012336337364</v>
      </c>
      <c r="R184" s="3"/>
    </row>
    <row r="185" spans="1:18" ht="15.75">
      <c r="A185" s="226" t="s">
        <v>230</v>
      </c>
      <c r="B185" s="15" t="s">
        <v>42</v>
      </c>
      <c r="C185" s="17">
        <v>1804.3472041163513</v>
      </c>
      <c r="D185" s="4">
        <f t="shared" si="113"/>
        <v>204.34720411635135</v>
      </c>
      <c r="E185" s="167">
        <v>4</v>
      </c>
      <c r="F185" s="4">
        <f t="shared" si="116"/>
        <v>51.42857142857143</v>
      </c>
      <c r="G185" s="4">
        <f t="shared" si="114"/>
        <v>63.346682079640665</v>
      </c>
      <c r="H185" s="4">
        <f t="shared" si="117"/>
        <v>0</v>
      </c>
      <c r="I185" s="114">
        <f t="shared" si="118"/>
        <v>-11.918110651069235</v>
      </c>
      <c r="J185" s="4">
        <f t="shared" si="119"/>
        <v>192.4290934652821</v>
      </c>
      <c r="K185" s="186">
        <f t="shared" si="115"/>
        <v>1792.4290934652822</v>
      </c>
      <c r="L185" s="2"/>
      <c r="M185" s="4">
        <v>11</v>
      </c>
      <c r="N185" s="4">
        <f t="shared" si="120"/>
        <v>177.21254782243219</v>
      </c>
      <c r="O185" s="4">
        <f t="shared" si="121"/>
        <v>54.93506493506493</v>
      </c>
      <c r="P185" s="4">
        <f t="shared" si="122"/>
        <v>77.14285714285714</v>
      </c>
      <c r="Q185" s="4">
        <f t="shared" si="123"/>
        <v>69.84012336337364</v>
      </c>
      <c r="R185" s="3"/>
    </row>
    <row r="186" spans="1:18" ht="15.75">
      <c r="A186" s="226" t="s">
        <v>71</v>
      </c>
      <c r="B186" s="15" t="s">
        <v>42</v>
      </c>
      <c r="C186" s="17">
        <v>1773.1989920644967</v>
      </c>
      <c r="D186" s="4">
        <f>C186-1600</f>
        <v>173.19899206449668</v>
      </c>
      <c r="E186" s="167">
        <v>3.5</v>
      </c>
      <c r="F186" s="4">
        <f t="shared" si="116"/>
        <v>45</v>
      </c>
      <c r="G186" s="4">
        <f t="shared" si="114"/>
        <v>53.690881332425135</v>
      </c>
      <c r="H186" s="4">
        <f t="shared" si="117"/>
        <v>0</v>
      </c>
      <c r="I186" s="114">
        <f t="shared" si="118"/>
        <v>-8.690881332425135</v>
      </c>
      <c r="J186" s="4">
        <f t="shared" si="119"/>
        <v>164.50811073207154</v>
      </c>
      <c r="K186" s="186">
        <f t="shared" si="115"/>
        <v>1764.5081107320716</v>
      </c>
      <c r="L186" s="2"/>
      <c r="M186" s="4">
        <v>11</v>
      </c>
      <c r="N186" s="4">
        <f t="shared" si="120"/>
        <v>177.21254782243219</v>
      </c>
      <c r="O186" s="4">
        <f t="shared" si="121"/>
        <v>54.93506493506493</v>
      </c>
      <c r="P186" s="4">
        <f t="shared" si="122"/>
        <v>77.14285714285714</v>
      </c>
      <c r="Q186" s="4">
        <f t="shared" si="123"/>
        <v>69.84012336337364</v>
      </c>
      <c r="R186" s="3"/>
    </row>
    <row r="187" spans="1:18" ht="15.75">
      <c r="A187" s="226" t="s">
        <v>400</v>
      </c>
      <c r="B187" s="15" t="s">
        <v>42</v>
      </c>
      <c r="C187" s="17">
        <v>1781.0793353877743</v>
      </c>
      <c r="D187" s="4">
        <f t="shared" si="113"/>
        <v>181.07933538777434</v>
      </c>
      <c r="E187" s="167">
        <v>3.5</v>
      </c>
      <c r="F187" s="4">
        <f t="shared" si="116"/>
        <v>45</v>
      </c>
      <c r="G187" s="4">
        <f t="shared" si="114"/>
        <v>56.13375108117813</v>
      </c>
      <c r="H187" s="4">
        <f t="shared" si="117"/>
        <v>0</v>
      </c>
      <c r="I187" s="114">
        <f t="shared" si="118"/>
        <v>-11.133751081178133</v>
      </c>
      <c r="J187" s="4">
        <f t="shared" si="119"/>
        <v>169.9455843065962</v>
      </c>
      <c r="K187" s="186">
        <f t="shared" si="115"/>
        <v>1769.9455843065962</v>
      </c>
      <c r="L187" s="2"/>
      <c r="M187" s="4">
        <v>11</v>
      </c>
      <c r="N187" s="4">
        <f t="shared" si="120"/>
        <v>177.21254782243219</v>
      </c>
      <c r="O187" s="4">
        <f t="shared" si="121"/>
        <v>54.93506493506493</v>
      </c>
      <c r="P187" s="4">
        <f t="shared" si="122"/>
        <v>77.14285714285714</v>
      </c>
      <c r="Q187" s="4">
        <f t="shared" si="123"/>
        <v>69.84012336337364</v>
      </c>
      <c r="R187" s="3"/>
    </row>
    <row r="188" spans="1:18" ht="15.75">
      <c r="A188" s="226" t="s">
        <v>84</v>
      </c>
      <c r="B188" s="15" t="s">
        <v>42</v>
      </c>
      <c r="C188" s="17">
        <v>1757.665670915052</v>
      </c>
      <c r="D188" s="4">
        <f t="shared" si="113"/>
        <v>157.66567091505203</v>
      </c>
      <c r="E188" s="167">
        <v>3</v>
      </c>
      <c r="F188" s="4">
        <f t="shared" si="116"/>
        <v>38.57142857142857</v>
      </c>
      <c r="G188" s="4">
        <f t="shared" si="114"/>
        <v>48.87562408068134</v>
      </c>
      <c r="H188" s="4">
        <f t="shared" si="117"/>
        <v>0</v>
      </c>
      <c r="I188" s="114">
        <f t="shared" si="118"/>
        <v>-10.304195509252772</v>
      </c>
      <c r="J188" s="4">
        <f t="shared" si="119"/>
        <v>147.36147540579927</v>
      </c>
      <c r="K188" s="186">
        <f t="shared" si="115"/>
        <v>1747.3614754057992</v>
      </c>
      <c r="L188" s="2"/>
      <c r="M188" s="4">
        <v>11</v>
      </c>
      <c r="N188" s="4">
        <f t="shared" si="120"/>
        <v>177.21254782243219</v>
      </c>
      <c r="O188" s="4">
        <f t="shared" si="121"/>
        <v>54.93506493506493</v>
      </c>
      <c r="P188" s="4">
        <f t="shared" si="122"/>
        <v>77.14285714285714</v>
      </c>
      <c r="Q188" s="4">
        <f t="shared" si="123"/>
        <v>69.84012336337364</v>
      </c>
      <c r="R188" s="3"/>
    </row>
    <row r="189" spans="1:18" ht="15.75">
      <c r="A189" s="226" t="s">
        <v>398</v>
      </c>
      <c r="B189" s="2" t="s">
        <v>103</v>
      </c>
      <c r="C189" s="17">
        <v>1825.2941034307669</v>
      </c>
      <c r="D189" s="4">
        <f>C189-1600</f>
        <v>225.29410343076688</v>
      </c>
      <c r="E189" s="167">
        <v>3</v>
      </c>
      <c r="F189" s="4">
        <f t="shared" si="116"/>
        <v>38.57142857142857</v>
      </c>
      <c r="G189" s="4">
        <f t="shared" si="114"/>
        <v>69.84012336337364</v>
      </c>
      <c r="H189" s="4">
        <f>IF(G189&gt;P189,O189+(G189-O189)*(P189-O189)/(Q189-O189),0)</f>
        <v>0</v>
      </c>
      <c r="I189" s="114">
        <f t="shared" si="118"/>
        <v>-31.268694791945066</v>
      </c>
      <c r="J189" s="4">
        <f t="shared" si="119"/>
        <v>194.02540863882183</v>
      </c>
      <c r="K189" s="186">
        <f t="shared" si="115"/>
        <v>1794.0254086388218</v>
      </c>
      <c r="L189" s="2"/>
      <c r="M189" s="4">
        <v>11</v>
      </c>
      <c r="N189" s="4">
        <f t="shared" si="120"/>
        <v>177.21254782243219</v>
      </c>
      <c r="O189" s="4">
        <f t="shared" si="121"/>
        <v>54.93506493506493</v>
      </c>
      <c r="P189" s="4">
        <f t="shared" si="122"/>
        <v>77.14285714285714</v>
      </c>
      <c r="Q189" s="4">
        <f t="shared" si="123"/>
        <v>69.84012336337364</v>
      </c>
      <c r="R189" s="3"/>
    </row>
    <row r="190" spans="1:18" ht="15.75">
      <c r="A190" s="245"/>
      <c r="B190" s="47"/>
      <c r="C190" s="112"/>
      <c r="D190" s="46"/>
      <c r="E190" s="181"/>
      <c r="F190" s="46"/>
      <c r="G190" s="46"/>
      <c r="H190" s="46"/>
      <c r="I190" s="143"/>
      <c r="J190" s="46"/>
      <c r="K190" s="48"/>
      <c r="L190" s="47"/>
      <c r="M190" s="46"/>
      <c r="N190" s="46"/>
      <c r="O190" s="46"/>
      <c r="P190" s="46"/>
      <c r="Q190" s="46"/>
      <c r="R190" s="3"/>
    </row>
    <row r="191" spans="1:18" ht="15.75">
      <c r="A191" s="54"/>
      <c r="B191" s="55"/>
      <c r="D191" s="9" t="s">
        <v>8</v>
      </c>
      <c r="F191" s="9" t="s">
        <v>12</v>
      </c>
      <c r="I191" s="46"/>
      <c r="J191" s="46"/>
      <c r="K191" s="48"/>
      <c r="L191" s="47"/>
      <c r="M191" s="46"/>
      <c r="N191" s="46"/>
      <c r="O191" s="46"/>
      <c r="P191" s="46"/>
      <c r="Q191" s="46"/>
      <c r="R191" s="3"/>
    </row>
    <row r="192" spans="1:18" ht="15.75">
      <c r="A192" s="54"/>
      <c r="B192" s="55"/>
      <c r="D192" s="9">
        <v>2</v>
      </c>
      <c r="F192" s="9">
        <v>28</v>
      </c>
      <c r="I192" s="46"/>
      <c r="J192" s="46"/>
      <c r="K192" s="48"/>
      <c r="L192" s="47"/>
      <c r="M192" s="46"/>
      <c r="N192" s="46"/>
      <c r="O192" s="46"/>
      <c r="P192" s="46"/>
      <c r="Q192" s="46"/>
      <c r="R192" s="3"/>
    </row>
    <row r="193" spans="1:18" ht="15.75">
      <c r="A193" s="54"/>
      <c r="B193" s="55"/>
      <c r="D193" s="13" t="s">
        <v>14</v>
      </c>
      <c r="F193" s="13" t="s">
        <v>15</v>
      </c>
      <c r="I193" s="46"/>
      <c r="J193" s="46"/>
      <c r="K193" s="48"/>
      <c r="L193" s="47"/>
      <c r="M193" s="46"/>
      <c r="N193" s="46"/>
      <c r="O193" s="46"/>
      <c r="P193" s="46"/>
      <c r="Q193" s="46"/>
      <c r="R193" s="3"/>
    </row>
    <row r="194" spans="1:18" ht="16.5" thickBot="1">
      <c r="A194" s="21" t="s">
        <v>419</v>
      </c>
      <c r="B194" s="22"/>
      <c r="C194" s="22"/>
      <c r="D194" s="22"/>
      <c r="I194" s="46"/>
      <c r="J194" s="46"/>
      <c r="K194" s="48"/>
      <c r="L194" s="47"/>
      <c r="M194" s="46"/>
      <c r="N194" s="46"/>
      <c r="O194" s="46"/>
      <c r="P194" s="46"/>
      <c r="Q194" s="46"/>
      <c r="R194" s="3"/>
    </row>
    <row r="195" spans="1:18" ht="15.75">
      <c r="A195" s="51" t="s">
        <v>64</v>
      </c>
      <c r="B195" s="51" t="s">
        <v>65</v>
      </c>
      <c r="C195" s="7" t="s">
        <v>0</v>
      </c>
      <c r="D195" s="2" t="s">
        <v>4</v>
      </c>
      <c r="E195" s="2" t="s">
        <v>11</v>
      </c>
      <c r="F195" s="2" t="s">
        <v>5</v>
      </c>
      <c r="G195" s="8" t="s">
        <v>3</v>
      </c>
      <c r="H195" s="8" t="s">
        <v>6</v>
      </c>
      <c r="I195" s="8" t="s">
        <v>7</v>
      </c>
      <c r="J195" s="10" t="s">
        <v>9</v>
      </c>
      <c r="K195" s="11" t="s">
        <v>10</v>
      </c>
      <c r="L195" s="19" t="s">
        <v>45</v>
      </c>
      <c r="M195" s="2" t="s">
        <v>66</v>
      </c>
      <c r="N195" s="8" t="s">
        <v>1</v>
      </c>
      <c r="O195" s="18" t="s">
        <v>2</v>
      </c>
      <c r="P195" s="8" t="s">
        <v>67</v>
      </c>
      <c r="Q195" s="8" t="s">
        <v>68</v>
      </c>
      <c r="R195" s="3"/>
    </row>
    <row r="196" spans="1:18" ht="15.75">
      <c r="A196" s="247" t="s">
        <v>420</v>
      </c>
      <c r="B196" s="248" t="s">
        <v>276</v>
      </c>
      <c r="C196" s="246">
        <v>1805.1018859382882</v>
      </c>
      <c r="D196" s="4">
        <f aca="true" t="shared" si="124" ref="D196:D222">C196-1600</f>
        <v>205.1018859382882</v>
      </c>
      <c r="E196" s="248">
        <v>22.5</v>
      </c>
      <c r="F196" s="4">
        <f>E196*90/$F$192</f>
        <v>72.32142857142857</v>
      </c>
      <c r="G196" s="4">
        <f aca="true" t="shared" si="125" ref="G196:G222">(D196*O196)/N196</f>
        <v>47.9579644974796</v>
      </c>
      <c r="H196" s="4">
        <f aca="true" t="shared" si="126" ref="H196:H222">IF(G196&gt;P196,O196+(G196-O196)*(P196-O196)/(Q196-O196),0)</f>
        <v>0</v>
      </c>
      <c r="I196" s="114">
        <f aca="true" t="shared" si="127" ref="I196:I222">IF(H196&gt;0,$D$103*(F196-H196),$D$103*(F196-G196))</f>
        <v>24.36346407394897</v>
      </c>
      <c r="J196" s="4">
        <f aca="true" t="shared" si="128" ref="J196:J222">D196+I196</f>
        <v>229.46535001223717</v>
      </c>
      <c r="K196" s="186">
        <f aca="true" t="shared" si="129" ref="K196:K222">J196+1600</f>
        <v>1829.4653500122372</v>
      </c>
      <c r="L196" s="2"/>
      <c r="M196" s="4">
        <v>27</v>
      </c>
      <c r="N196" s="4">
        <f>(SUM(D196:D222))/M196</f>
        <v>192.45155552229542</v>
      </c>
      <c r="O196" s="4">
        <f>(SUM(F196:F222))/M196</f>
        <v>44.99999999999999</v>
      </c>
      <c r="P196" s="4">
        <f>F196</f>
        <v>72.32142857142857</v>
      </c>
      <c r="Q196" s="4">
        <f>MAX(G196:G222)</f>
        <v>50.27873795431896</v>
      </c>
      <c r="R196" s="3"/>
    </row>
    <row r="197" spans="1:18" ht="15.75">
      <c r="A197" s="247" t="s">
        <v>421</v>
      </c>
      <c r="B197" s="248" t="s">
        <v>44</v>
      </c>
      <c r="C197" s="246">
        <v>1815.0271406445902</v>
      </c>
      <c r="D197" s="4">
        <f t="shared" si="124"/>
        <v>215.0271406445902</v>
      </c>
      <c r="E197" s="248">
        <v>21.5</v>
      </c>
      <c r="F197" s="4">
        <f aca="true" t="shared" si="130" ref="F197:F222">E197*90/$F$192</f>
        <v>69.10714285714286</v>
      </c>
      <c r="G197" s="4">
        <f t="shared" si="125"/>
        <v>50.27873795431896</v>
      </c>
      <c r="H197" s="4">
        <f t="shared" si="126"/>
        <v>0</v>
      </c>
      <c r="I197" s="114">
        <f t="shared" si="127"/>
        <v>18.8284049028239</v>
      </c>
      <c r="J197" s="4">
        <f t="shared" si="128"/>
        <v>233.8555455474141</v>
      </c>
      <c r="K197" s="186">
        <f t="shared" si="129"/>
        <v>1833.855545547414</v>
      </c>
      <c r="L197" s="2"/>
      <c r="M197" s="4">
        <v>27</v>
      </c>
      <c r="N197" s="4">
        <f>N196</f>
        <v>192.45155552229542</v>
      </c>
      <c r="O197" s="4">
        <f>O196</f>
        <v>44.99999999999999</v>
      </c>
      <c r="P197" s="4">
        <f aca="true" t="shared" si="131" ref="P197:Q212">P196</f>
        <v>72.32142857142857</v>
      </c>
      <c r="Q197" s="4">
        <f t="shared" si="131"/>
        <v>50.27873795431896</v>
      </c>
      <c r="R197" s="3"/>
    </row>
    <row r="198" spans="1:18" ht="15.75">
      <c r="A198" s="247" t="s">
        <v>422</v>
      </c>
      <c r="B198" s="248" t="s">
        <v>44</v>
      </c>
      <c r="C198" s="246">
        <v>1764.8911697299204</v>
      </c>
      <c r="D198" s="4">
        <f t="shared" si="124"/>
        <v>164.89116972992042</v>
      </c>
      <c r="E198" s="248">
        <v>19.5</v>
      </c>
      <c r="F198" s="4">
        <f t="shared" si="130"/>
        <v>62.67857142857143</v>
      </c>
      <c r="G198" s="4">
        <f t="shared" si="125"/>
        <v>38.55569063969869</v>
      </c>
      <c r="H198" s="4">
        <f t="shared" si="126"/>
        <v>0</v>
      </c>
      <c r="I198" s="114">
        <f t="shared" si="127"/>
        <v>24.12288078887274</v>
      </c>
      <c r="J198" s="4">
        <f t="shared" si="128"/>
        <v>189.01405051879317</v>
      </c>
      <c r="K198" s="186">
        <f t="shared" si="129"/>
        <v>1789.0140505187933</v>
      </c>
      <c r="L198" s="2"/>
      <c r="M198" s="4">
        <v>27</v>
      </c>
      <c r="N198" s="4">
        <f aca="true" t="shared" si="132" ref="N198:N222">N197</f>
        <v>192.45155552229542</v>
      </c>
      <c r="O198" s="4">
        <f aca="true" t="shared" si="133" ref="O198:O222">O197</f>
        <v>44.99999999999999</v>
      </c>
      <c r="P198" s="4">
        <f t="shared" si="131"/>
        <v>72.32142857142857</v>
      </c>
      <c r="Q198" s="4">
        <f t="shared" si="131"/>
        <v>50.27873795431896</v>
      </c>
      <c r="R198" s="3"/>
    </row>
    <row r="199" spans="1:18" ht="15.75">
      <c r="A199" s="247" t="s">
        <v>423</v>
      </c>
      <c r="B199" s="248" t="s">
        <v>44</v>
      </c>
      <c r="C199" s="56">
        <v>1800</v>
      </c>
      <c r="D199" s="4">
        <f t="shared" si="124"/>
        <v>200</v>
      </c>
      <c r="E199" s="248">
        <v>19</v>
      </c>
      <c r="F199" s="4">
        <f t="shared" si="130"/>
        <v>61.07142857142857</v>
      </c>
      <c r="G199" s="4">
        <f t="shared" si="125"/>
        <v>46.76501561951445</v>
      </c>
      <c r="H199" s="4">
        <f t="shared" si="126"/>
        <v>0</v>
      </c>
      <c r="I199" s="114">
        <f t="shared" si="127"/>
        <v>14.306412951914119</v>
      </c>
      <c r="J199" s="4">
        <f t="shared" si="128"/>
        <v>214.30641295191413</v>
      </c>
      <c r="K199" s="186">
        <f t="shared" si="129"/>
        <v>1814.3064129519141</v>
      </c>
      <c r="L199" s="2"/>
      <c r="M199" s="4">
        <v>27</v>
      </c>
      <c r="N199" s="4">
        <f t="shared" si="132"/>
        <v>192.45155552229542</v>
      </c>
      <c r="O199" s="4">
        <f t="shared" si="133"/>
        <v>44.99999999999999</v>
      </c>
      <c r="P199" s="4">
        <f t="shared" si="131"/>
        <v>72.32142857142857</v>
      </c>
      <c r="Q199" s="4">
        <f t="shared" si="131"/>
        <v>50.27873795431896</v>
      </c>
      <c r="R199" s="3"/>
    </row>
    <row r="200" spans="1:18" ht="15.75">
      <c r="A200" s="247" t="s">
        <v>424</v>
      </c>
      <c r="B200" s="248" t="s">
        <v>44</v>
      </c>
      <c r="C200" s="246">
        <v>1811.6268898886349</v>
      </c>
      <c r="D200" s="4">
        <f t="shared" si="124"/>
        <v>211.62688988863488</v>
      </c>
      <c r="E200" s="248">
        <v>19</v>
      </c>
      <c r="F200" s="4">
        <f t="shared" si="130"/>
        <v>61.07142857142857</v>
      </c>
      <c r="G200" s="4">
        <f t="shared" si="125"/>
        <v>49.483674055756374</v>
      </c>
      <c r="H200" s="4">
        <f t="shared" si="126"/>
        <v>0</v>
      </c>
      <c r="I200" s="114">
        <f t="shared" si="127"/>
        <v>11.587754515672195</v>
      </c>
      <c r="J200" s="4">
        <f t="shared" si="128"/>
        <v>223.21464440430708</v>
      </c>
      <c r="K200" s="186">
        <f t="shared" si="129"/>
        <v>1823.2146444043071</v>
      </c>
      <c r="L200" s="2"/>
      <c r="M200" s="4">
        <v>27</v>
      </c>
      <c r="N200" s="4">
        <f t="shared" si="132"/>
        <v>192.45155552229542</v>
      </c>
      <c r="O200" s="4">
        <f t="shared" si="133"/>
        <v>44.99999999999999</v>
      </c>
      <c r="P200" s="4">
        <f t="shared" si="131"/>
        <v>72.32142857142857</v>
      </c>
      <c r="Q200" s="4">
        <f t="shared" si="131"/>
        <v>50.27873795431896</v>
      </c>
      <c r="R200" s="3"/>
    </row>
    <row r="201" spans="1:18" ht="15.75">
      <c r="A201" s="247" t="s">
        <v>425</v>
      </c>
      <c r="B201" s="248" t="s">
        <v>44</v>
      </c>
      <c r="C201" s="56">
        <v>1800</v>
      </c>
      <c r="D201" s="4">
        <f t="shared" si="124"/>
        <v>200</v>
      </c>
      <c r="E201" s="248">
        <v>18.5</v>
      </c>
      <c r="F201" s="4">
        <f t="shared" si="130"/>
        <v>59.464285714285715</v>
      </c>
      <c r="G201" s="4">
        <f t="shared" si="125"/>
        <v>46.76501561951445</v>
      </c>
      <c r="H201" s="4">
        <f t="shared" si="126"/>
        <v>0</v>
      </c>
      <c r="I201" s="114">
        <f t="shared" si="127"/>
        <v>12.699270094771265</v>
      </c>
      <c r="J201" s="4">
        <f t="shared" si="128"/>
        <v>212.69927009477126</v>
      </c>
      <c r="K201" s="186">
        <f t="shared" si="129"/>
        <v>1812.6992700947712</v>
      </c>
      <c r="L201" s="2"/>
      <c r="M201" s="4">
        <v>27</v>
      </c>
      <c r="N201" s="4">
        <f t="shared" si="132"/>
        <v>192.45155552229542</v>
      </c>
      <c r="O201" s="4">
        <f t="shared" si="133"/>
        <v>44.99999999999999</v>
      </c>
      <c r="P201" s="4">
        <f t="shared" si="131"/>
        <v>72.32142857142857</v>
      </c>
      <c r="Q201" s="4">
        <f t="shared" si="131"/>
        <v>50.27873795431896</v>
      </c>
      <c r="R201" s="3"/>
    </row>
    <row r="202" spans="1:18" ht="15.75">
      <c r="A202" s="247" t="s">
        <v>426</v>
      </c>
      <c r="B202" s="248" t="s">
        <v>103</v>
      </c>
      <c r="C202" s="56">
        <v>1800</v>
      </c>
      <c r="D202" s="4">
        <f t="shared" si="124"/>
        <v>200</v>
      </c>
      <c r="E202" s="248">
        <v>18</v>
      </c>
      <c r="F202" s="4">
        <f t="shared" si="130"/>
        <v>57.857142857142854</v>
      </c>
      <c r="G202" s="4">
        <f t="shared" si="125"/>
        <v>46.76501561951445</v>
      </c>
      <c r="H202" s="4">
        <f t="shared" si="126"/>
        <v>0</v>
      </c>
      <c r="I202" s="114">
        <f t="shared" si="127"/>
        <v>11.092127237628404</v>
      </c>
      <c r="J202" s="4">
        <f t="shared" si="128"/>
        <v>211.0921272376284</v>
      </c>
      <c r="K202" s="186">
        <f t="shared" si="129"/>
        <v>1811.0921272376283</v>
      </c>
      <c r="L202" s="2"/>
      <c r="M202" s="4">
        <v>27</v>
      </c>
      <c r="N202" s="4">
        <f t="shared" si="132"/>
        <v>192.45155552229542</v>
      </c>
      <c r="O202" s="4">
        <f t="shared" si="133"/>
        <v>44.99999999999999</v>
      </c>
      <c r="P202" s="4">
        <f t="shared" si="131"/>
        <v>72.32142857142857</v>
      </c>
      <c r="Q202" s="4">
        <f t="shared" si="131"/>
        <v>50.27873795431896</v>
      </c>
      <c r="R202" s="3"/>
    </row>
    <row r="203" spans="1:18" ht="15.75">
      <c r="A203" s="247" t="s">
        <v>427</v>
      </c>
      <c r="B203" s="248" t="s">
        <v>44</v>
      </c>
      <c r="C203" s="246">
        <v>1792.4290934652822</v>
      </c>
      <c r="D203" s="4">
        <f t="shared" si="124"/>
        <v>192.42909346528222</v>
      </c>
      <c r="E203" s="248">
        <v>17</v>
      </c>
      <c r="F203" s="4">
        <f t="shared" si="130"/>
        <v>54.642857142857146</v>
      </c>
      <c r="G203" s="4">
        <f t="shared" si="125"/>
        <v>44.99474780776465</v>
      </c>
      <c r="H203" s="4">
        <f t="shared" si="126"/>
        <v>0</v>
      </c>
      <c r="I203" s="114">
        <f t="shared" si="127"/>
        <v>9.6481093350925</v>
      </c>
      <c r="J203" s="4">
        <f t="shared" si="128"/>
        <v>202.07720280037472</v>
      </c>
      <c r="K203" s="186">
        <f t="shared" si="129"/>
        <v>1802.0772028003748</v>
      </c>
      <c r="L203" s="2"/>
      <c r="M203" s="4">
        <v>27</v>
      </c>
      <c r="N203" s="4">
        <f t="shared" si="132"/>
        <v>192.45155552229542</v>
      </c>
      <c r="O203" s="4">
        <f t="shared" si="133"/>
        <v>44.99999999999999</v>
      </c>
      <c r="P203" s="4">
        <f t="shared" si="131"/>
        <v>72.32142857142857</v>
      </c>
      <c r="Q203" s="4">
        <f t="shared" si="131"/>
        <v>50.27873795431896</v>
      </c>
      <c r="R203" s="3"/>
    </row>
    <row r="204" spans="1:18" ht="15.75">
      <c r="A204" s="247" t="s">
        <v>428</v>
      </c>
      <c r="B204" s="248" t="s">
        <v>103</v>
      </c>
      <c r="C204" s="56">
        <v>1800</v>
      </c>
      <c r="D204" s="4">
        <f t="shared" si="124"/>
        <v>200</v>
      </c>
      <c r="E204" s="248">
        <v>17</v>
      </c>
      <c r="F204" s="4">
        <f t="shared" si="130"/>
        <v>54.642857142857146</v>
      </c>
      <c r="G204" s="4">
        <f t="shared" si="125"/>
        <v>46.76501561951445</v>
      </c>
      <c r="H204" s="4">
        <f t="shared" si="126"/>
        <v>0</v>
      </c>
      <c r="I204" s="114">
        <f t="shared" si="127"/>
        <v>7.8778415233426955</v>
      </c>
      <c r="J204" s="4">
        <f t="shared" si="128"/>
        <v>207.87784152334268</v>
      </c>
      <c r="K204" s="186">
        <f t="shared" si="129"/>
        <v>1807.8778415233428</v>
      </c>
      <c r="L204" s="2"/>
      <c r="M204" s="4">
        <v>27</v>
      </c>
      <c r="N204" s="4">
        <f t="shared" si="132"/>
        <v>192.45155552229542</v>
      </c>
      <c r="O204" s="4">
        <f t="shared" si="133"/>
        <v>44.99999999999999</v>
      </c>
      <c r="P204" s="4">
        <f t="shared" si="131"/>
        <v>72.32142857142857</v>
      </c>
      <c r="Q204" s="4">
        <f t="shared" si="131"/>
        <v>50.27873795431896</v>
      </c>
      <c r="R204" s="3"/>
    </row>
    <row r="205" spans="1:18" ht="15.75">
      <c r="A205" s="247" t="s">
        <v>429</v>
      </c>
      <c r="B205" s="248" t="s">
        <v>44</v>
      </c>
      <c r="C205" s="56">
        <v>1800</v>
      </c>
      <c r="D205" s="4">
        <f t="shared" si="124"/>
        <v>200</v>
      </c>
      <c r="E205" s="248">
        <v>17</v>
      </c>
      <c r="F205" s="4">
        <f t="shared" si="130"/>
        <v>54.642857142857146</v>
      </c>
      <c r="G205" s="4">
        <f t="shared" si="125"/>
        <v>46.76501561951445</v>
      </c>
      <c r="H205" s="4">
        <f t="shared" si="126"/>
        <v>0</v>
      </c>
      <c r="I205" s="114">
        <f t="shared" si="127"/>
        <v>7.8778415233426955</v>
      </c>
      <c r="J205" s="4">
        <f t="shared" si="128"/>
        <v>207.87784152334268</v>
      </c>
      <c r="K205" s="186">
        <f t="shared" si="129"/>
        <v>1807.8778415233428</v>
      </c>
      <c r="L205" s="2"/>
      <c r="M205" s="4">
        <v>27</v>
      </c>
      <c r="N205" s="4">
        <f t="shared" si="132"/>
        <v>192.45155552229542</v>
      </c>
      <c r="O205" s="4">
        <f t="shared" si="133"/>
        <v>44.99999999999999</v>
      </c>
      <c r="P205" s="4">
        <f t="shared" si="131"/>
        <v>72.32142857142857</v>
      </c>
      <c r="Q205" s="4">
        <f t="shared" si="131"/>
        <v>50.27873795431896</v>
      </c>
      <c r="R205" s="3"/>
    </row>
    <row r="206" spans="1:18" ht="15.75">
      <c r="A206" s="247" t="s">
        <v>430</v>
      </c>
      <c r="B206" s="248" t="s">
        <v>110</v>
      </c>
      <c r="C206" s="246">
        <v>1775.431078988126</v>
      </c>
      <c r="D206" s="4">
        <f t="shared" si="124"/>
        <v>175.43107898812605</v>
      </c>
      <c r="E206" s="248">
        <v>16.5</v>
      </c>
      <c r="F206" s="4">
        <f t="shared" si="130"/>
        <v>53.035714285714285</v>
      </c>
      <c r="G206" s="4">
        <f t="shared" si="125"/>
        <v>41.02018574513994</v>
      </c>
      <c r="H206" s="4">
        <f t="shared" si="126"/>
        <v>0</v>
      </c>
      <c r="I206" s="114">
        <f t="shared" si="127"/>
        <v>12.015528540574344</v>
      </c>
      <c r="J206" s="4">
        <f t="shared" si="128"/>
        <v>187.44660752870038</v>
      </c>
      <c r="K206" s="186">
        <f t="shared" si="129"/>
        <v>1787.4466075287005</v>
      </c>
      <c r="L206" s="2"/>
      <c r="M206" s="4">
        <v>27</v>
      </c>
      <c r="N206" s="4">
        <f t="shared" si="132"/>
        <v>192.45155552229542</v>
      </c>
      <c r="O206" s="4">
        <f t="shared" si="133"/>
        <v>44.99999999999999</v>
      </c>
      <c r="P206" s="4">
        <f t="shared" si="131"/>
        <v>72.32142857142857</v>
      </c>
      <c r="Q206" s="4">
        <f t="shared" si="131"/>
        <v>50.27873795431896</v>
      </c>
      <c r="R206" s="3"/>
    </row>
    <row r="207" spans="1:18" ht="15.75">
      <c r="A207" s="247" t="s">
        <v>431</v>
      </c>
      <c r="B207" s="248" t="s">
        <v>276</v>
      </c>
      <c r="C207" s="246">
        <v>1808.0242643262777</v>
      </c>
      <c r="D207" s="4">
        <f t="shared" si="124"/>
        <v>208.02426432627772</v>
      </c>
      <c r="E207" s="248">
        <v>15.5</v>
      </c>
      <c r="F207" s="4">
        <f t="shared" si="130"/>
        <v>49.82142857142857</v>
      </c>
      <c r="G207" s="4">
        <f t="shared" si="125"/>
        <v>48.6412898522819</v>
      </c>
      <c r="H207" s="4">
        <f t="shared" si="126"/>
        <v>0</v>
      </c>
      <c r="I207" s="114">
        <f t="shared" si="127"/>
        <v>1.1801387191466688</v>
      </c>
      <c r="J207" s="4">
        <f t="shared" si="128"/>
        <v>209.20440304542439</v>
      </c>
      <c r="K207" s="186">
        <f t="shared" si="129"/>
        <v>1809.2044030454244</v>
      </c>
      <c r="L207" s="2"/>
      <c r="M207" s="4">
        <v>27</v>
      </c>
      <c r="N207" s="4">
        <f t="shared" si="132"/>
        <v>192.45155552229542</v>
      </c>
      <c r="O207" s="4">
        <f t="shared" si="133"/>
        <v>44.99999999999999</v>
      </c>
      <c r="P207" s="4">
        <f t="shared" si="131"/>
        <v>72.32142857142857</v>
      </c>
      <c r="Q207" s="4">
        <f t="shared" si="131"/>
        <v>50.27873795431896</v>
      </c>
      <c r="R207" s="3"/>
    </row>
    <row r="208" spans="1:18" ht="15.75">
      <c r="A208" s="247" t="s">
        <v>432</v>
      </c>
      <c r="B208" s="248" t="s">
        <v>44</v>
      </c>
      <c r="C208" s="246">
        <v>1772.3160679063753</v>
      </c>
      <c r="D208" s="4">
        <f t="shared" si="124"/>
        <v>172.31606790637534</v>
      </c>
      <c r="E208" s="248">
        <v>14</v>
      </c>
      <c r="F208" s="4">
        <f t="shared" si="130"/>
        <v>45</v>
      </c>
      <c r="G208" s="4">
        <f t="shared" si="125"/>
        <v>40.29181803567478</v>
      </c>
      <c r="H208" s="4">
        <f t="shared" si="126"/>
        <v>0</v>
      </c>
      <c r="I208" s="114">
        <f t="shared" si="127"/>
        <v>4.70818196432522</v>
      </c>
      <c r="J208" s="4">
        <f t="shared" si="128"/>
        <v>177.02424987070054</v>
      </c>
      <c r="K208" s="186">
        <f t="shared" si="129"/>
        <v>1777.0242498707005</v>
      </c>
      <c r="L208" s="2"/>
      <c r="M208" s="4">
        <v>27</v>
      </c>
      <c r="N208" s="4">
        <f t="shared" si="132"/>
        <v>192.45155552229542</v>
      </c>
      <c r="O208" s="4">
        <f t="shared" si="133"/>
        <v>44.99999999999999</v>
      </c>
      <c r="P208" s="4">
        <f t="shared" si="131"/>
        <v>72.32142857142857</v>
      </c>
      <c r="Q208" s="4">
        <f t="shared" si="131"/>
        <v>50.27873795431896</v>
      </c>
      <c r="R208" s="3"/>
    </row>
    <row r="209" spans="1:18" ht="15.75">
      <c r="A209" s="247" t="s">
        <v>433</v>
      </c>
      <c r="B209" s="248" t="s">
        <v>103</v>
      </c>
      <c r="C209" s="56">
        <v>1800</v>
      </c>
      <c r="D209" s="4">
        <f t="shared" si="124"/>
        <v>200</v>
      </c>
      <c r="E209" s="248">
        <v>13.5</v>
      </c>
      <c r="F209" s="4">
        <f t="shared" si="130"/>
        <v>43.392857142857146</v>
      </c>
      <c r="G209" s="4">
        <f t="shared" si="125"/>
        <v>46.76501561951445</v>
      </c>
      <c r="H209" s="4">
        <f t="shared" si="126"/>
        <v>0</v>
      </c>
      <c r="I209" s="114">
        <f t="shared" si="127"/>
        <v>-3.3721584766573045</v>
      </c>
      <c r="J209" s="4">
        <f t="shared" si="128"/>
        <v>196.62784152334268</v>
      </c>
      <c r="K209" s="186">
        <f t="shared" si="129"/>
        <v>1796.6278415233428</v>
      </c>
      <c r="L209" s="2"/>
      <c r="M209" s="4">
        <v>27</v>
      </c>
      <c r="N209" s="4">
        <f t="shared" si="132"/>
        <v>192.45155552229542</v>
      </c>
      <c r="O209" s="4">
        <f t="shared" si="133"/>
        <v>44.99999999999999</v>
      </c>
      <c r="P209" s="4">
        <f t="shared" si="131"/>
        <v>72.32142857142857</v>
      </c>
      <c r="Q209" s="4">
        <f t="shared" si="131"/>
        <v>50.27873795431896</v>
      </c>
      <c r="R209" s="3"/>
    </row>
    <row r="210" spans="1:18" ht="15.75">
      <c r="A210" s="247" t="s">
        <v>434</v>
      </c>
      <c r="B210" s="248" t="s">
        <v>276</v>
      </c>
      <c r="C210" s="56">
        <v>1800</v>
      </c>
      <c r="D210" s="4">
        <f t="shared" si="124"/>
        <v>200</v>
      </c>
      <c r="E210" s="248">
        <v>12.5</v>
      </c>
      <c r="F210" s="4">
        <f t="shared" si="130"/>
        <v>40.17857142857143</v>
      </c>
      <c r="G210" s="4">
        <f t="shared" si="125"/>
        <v>46.76501561951445</v>
      </c>
      <c r="H210" s="4">
        <f t="shared" si="126"/>
        <v>0</v>
      </c>
      <c r="I210" s="114">
        <f t="shared" si="127"/>
        <v>-6.58644419094302</v>
      </c>
      <c r="J210" s="4">
        <f t="shared" si="128"/>
        <v>193.413555809057</v>
      </c>
      <c r="K210" s="186">
        <f t="shared" si="129"/>
        <v>1793.413555809057</v>
      </c>
      <c r="L210" s="2"/>
      <c r="M210" s="4">
        <v>27</v>
      </c>
      <c r="N210" s="4">
        <f t="shared" si="132"/>
        <v>192.45155552229542</v>
      </c>
      <c r="O210" s="4">
        <f t="shared" si="133"/>
        <v>44.99999999999999</v>
      </c>
      <c r="P210" s="4">
        <f t="shared" si="131"/>
        <v>72.32142857142857</v>
      </c>
      <c r="Q210" s="4">
        <f t="shared" si="131"/>
        <v>50.27873795431896</v>
      </c>
      <c r="R210" s="3"/>
    </row>
    <row r="211" spans="1:18" ht="15.75">
      <c r="A211" s="247" t="s">
        <v>435</v>
      </c>
      <c r="B211" s="248" t="s">
        <v>44</v>
      </c>
      <c r="C211" s="56">
        <v>1800</v>
      </c>
      <c r="D211" s="4">
        <f t="shared" si="124"/>
        <v>200</v>
      </c>
      <c r="E211" s="248">
        <v>12</v>
      </c>
      <c r="F211" s="4">
        <f t="shared" si="130"/>
        <v>38.57142857142857</v>
      </c>
      <c r="G211" s="4">
        <f t="shared" si="125"/>
        <v>46.76501561951445</v>
      </c>
      <c r="H211" s="4">
        <f t="shared" si="126"/>
        <v>0</v>
      </c>
      <c r="I211" s="114">
        <f t="shared" si="127"/>
        <v>-8.193587048085881</v>
      </c>
      <c r="J211" s="4">
        <f t="shared" si="128"/>
        <v>191.80641295191413</v>
      </c>
      <c r="K211" s="186">
        <f t="shared" si="129"/>
        <v>1791.8064129519141</v>
      </c>
      <c r="L211" s="2"/>
      <c r="M211" s="4">
        <v>27</v>
      </c>
      <c r="N211" s="4">
        <f t="shared" si="132"/>
        <v>192.45155552229542</v>
      </c>
      <c r="O211" s="4">
        <f t="shared" si="133"/>
        <v>44.99999999999999</v>
      </c>
      <c r="P211" s="4">
        <f t="shared" si="131"/>
        <v>72.32142857142857</v>
      </c>
      <c r="Q211" s="4">
        <f t="shared" si="131"/>
        <v>50.27873795431896</v>
      </c>
      <c r="R211" s="3"/>
    </row>
    <row r="212" spans="1:18" ht="15.75">
      <c r="A212" s="247" t="s">
        <v>436</v>
      </c>
      <c r="B212" s="248" t="s">
        <v>44</v>
      </c>
      <c r="C212" s="246">
        <v>1700.5842015067708</v>
      </c>
      <c r="D212" s="4">
        <f t="shared" si="124"/>
        <v>100.5842015067708</v>
      </c>
      <c r="E212" s="248">
        <v>11.5</v>
      </c>
      <c r="F212" s="4">
        <f t="shared" si="130"/>
        <v>36.964285714285715</v>
      </c>
      <c r="G212" s="4">
        <f t="shared" si="125"/>
        <v>23.519108772702626</v>
      </c>
      <c r="H212" s="4">
        <f t="shared" si="126"/>
        <v>0</v>
      </c>
      <c r="I212" s="114">
        <f t="shared" si="127"/>
        <v>13.445176941583089</v>
      </c>
      <c r="J212" s="4">
        <f t="shared" si="128"/>
        <v>114.02937844835388</v>
      </c>
      <c r="K212" s="186">
        <f t="shared" si="129"/>
        <v>1714.0293784483538</v>
      </c>
      <c r="L212" s="2"/>
      <c r="M212" s="4">
        <v>27</v>
      </c>
      <c r="N212" s="4">
        <f t="shared" si="132"/>
        <v>192.45155552229542</v>
      </c>
      <c r="O212" s="4">
        <f t="shared" si="133"/>
        <v>44.99999999999999</v>
      </c>
      <c r="P212" s="4">
        <f t="shared" si="131"/>
        <v>72.32142857142857</v>
      </c>
      <c r="Q212" s="4">
        <f t="shared" si="131"/>
        <v>50.27873795431896</v>
      </c>
      <c r="R212" s="3"/>
    </row>
    <row r="213" spans="1:18" ht="15.75">
      <c r="A213" s="247" t="s">
        <v>437</v>
      </c>
      <c r="B213" s="248" t="s">
        <v>42</v>
      </c>
      <c r="C213" s="56">
        <v>1800</v>
      </c>
      <c r="D213" s="4">
        <f t="shared" si="124"/>
        <v>200</v>
      </c>
      <c r="E213" s="248">
        <v>11.5</v>
      </c>
      <c r="F213" s="4">
        <f t="shared" si="130"/>
        <v>36.964285714285715</v>
      </c>
      <c r="G213" s="4">
        <f t="shared" si="125"/>
        <v>46.76501561951445</v>
      </c>
      <c r="H213" s="4">
        <f t="shared" si="126"/>
        <v>0</v>
      </c>
      <c r="I213" s="114">
        <f t="shared" si="127"/>
        <v>-9.800729905228735</v>
      </c>
      <c r="J213" s="4">
        <f t="shared" si="128"/>
        <v>190.19927009477126</v>
      </c>
      <c r="K213" s="186">
        <f t="shared" si="129"/>
        <v>1790.1992700947712</v>
      </c>
      <c r="L213" s="2"/>
      <c r="M213" s="4">
        <v>27</v>
      </c>
      <c r="N213" s="4">
        <f t="shared" si="132"/>
        <v>192.45155552229542</v>
      </c>
      <c r="O213" s="4">
        <f t="shared" si="133"/>
        <v>44.99999999999999</v>
      </c>
      <c r="P213" s="4">
        <f aca="true" t="shared" si="134" ref="P213:Q222">P212</f>
        <v>72.32142857142857</v>
      </c>
      <c r="Q213" s="4">
        <f t="shared" si="134"/>
        <v>50.27873795431896</v>
      </c>
      <c r="R213" s="3"/>
    </row>
    <row r="214" spans="1:18" ht="15.75">
      <c r="A214" s="247" t="s">
        <v>438</v>
      </c>
      <c r="B214" s="248" t="s">
        <v>42</v>
      </c>
      <c r="C214" s="56">
        <v>1800</v>
      </c>
      <c r="D214" s="4">
        <f t="shared" si="124"/>
        <v>200</v>
      </c>
      <c r="E214" s="248">
        <v>11.5</v>
      </c>
      <c r="F214" s="4">
        <f t="shared" si="130"/>
        <v>36.964285714285715</v>
      </c>
      <c r="G214" s="4">
        <f t="shared" si="125"/>
        <v>46.76501561951445</v>
      </c>
      <c r="H214" s="4">
        <f t="shared" si="126"/>
        <v>0</v>
      </c>
      <c r="I214" s="114">
        <f t="shared" si="127"/>
        <v>-9.800729905228735</v>
      </c>
      <c r="J214" s="4">
        <f t="shared" si="128"/>
        <v>190.19927009477126</v>
      </c>
      <c r="K214" s="186">
        <f t="shared" si="129"/>
        <v>1790.1992700947712</v>
      </c>
      <c r="L214" s="2"/>
      <c r="M214" s="4">
        <v>27</v>
      </c>
      <c r="N214" s="4">
        <f t="shared" si="132"/>
        <v>192.45155552229542</v>
      </c>
      <c r="O214" s="4">
        <f t="shared" si="133"/>
        <v>44.99999999999999</v>
      </c>
      <c r="P214" s="4">
        <f t="shared" si="134"/>
        <v>72.32142857142857</v>
      </c>
      <c r="Q214" s="4">
        <f t="shared" si="134"/>
        <v>50.27873795431896</v>
      </c>
      <c r="R214" s="3"/>
    </row>
    <row r="215" spans="1:18" ht="15.75">
      <c r="A215" s="247" t="s">
        <v>439</v>
      </c>
      <c r="B215" s="248" t="s">
        <v>44</v>
      </c>
      <c r="C215" s="246">
        <v>1812.346377258267</v>
      </c>
      <c r="D215" s="4">
        <f t="shared" si="124"/>
        <v>212.346377258267</v>
      </c>
      <c r="E215" s="248">
        <v>11</v>
      </c>
      <c r="F215" s="4">
        <f t="shared" si="130"/>
        <v>35.357142857142854</v>
      </c>
      <c r="G215" s="4">
        <f t="shared" si="125"/>
        <v>49.65190824615083</v>
      </c>
      <c r="H215" s="4">
        <f t="shared" si="126"/>
        <v>0</v>
      </c>
      <c r="I215" s="114">
        <f t="shared" si="127"/>
        <v>-14.294765389007978</v>
      </c>
      <c r="J215" s="4">
        <f t="shared" si="128"/>
        <v>198.05161186925903</v>
      </c>
      <c r="K215" s="186">
        <f t="shared" si="129"/>
        <v>1798.051611869259</v>
      </c>
      <c r="L215" s="2"/>
      <c r="M215" s="4">
        <v>27</v>
      </c>
      <c r="N215" s="4">
        <f t="shared" si="132"/>
        <v>192.45155552229542</v>
      </c>
      <c r="O215" s="4">
        <f t="shared" si="133"/>
        <v>44.99999999999999</v>
      </c>
      <c r="P215" s="4">
        <f t="shared" si="134"/>
        <v>72.32142857142857</v>
      </c>
      <c r="Q215" s="4">
        <f t="shared" si="134"/>
        <v>50.27873795431896</v>
      </c>
      <c r="R215" s="3"/>
    </row>
    <row r="216" spans="1:18" ht="15.75">
      <c r="A216" s="247" t="s">
        <v>440</v>
      </c>
      <c r="B216" s="248" t="s">
        <v>44</v>
      </c>
      <c r="C216" s="56">
        <v>1800</v>
      </c>
      <c r="D216" s="4">
        <f t="shared" si="124"/>
        <v>200</v>
      </c>
      <c r="E216" s="248">
        <v>9.5</v>
      </c>
      <c r="F216" s="4">
        <f t="shared" si="130"/>
        <v>30.535714285714285</v>
      </c>
      <c r="G216" s="4">
        <f t="shared" si="125"/>
        <v>46.76501561951445</v>
      </c>
      <c r="H216" s="4">
        <f t="shared" si="126"/>
        <v>0</v>
      </c>
      <c r="I216" s="114">
        <f t="shared" si="127"/>
        <v>-16.229301333800166</v>
      </c>
      <c r="J216" s="4">
        <f t="shared" si="128"/>
        <v>183.77069866619985</v>
      </c>
      <c r="K216" s="186">
        <f t="shared" si="129"/>
        <v>1783.7706986662</v>
      </c>
      <c r="L216" s="2"/>
      <c r="M216" s="4">
        <v>27</v>
      </c>
      <c r="N216" s="4">
        <f t="shared" si="132"/>
        <v>192.45155552229542</v>
      </c>
      <c r="O216" s="4">
        <f t="shared" si="133"/>
        <v>44.99999999999999</v>
      </c>
      <c r="P216" s="4">
        <f t="shared" si="134"/>
        <v>72.32142857142857</v>
      </c>
      <c r="Q216" s="4">
        <f t="shared" si="134"/>
        <v>50.27873795431896</v>
      </c>
      <c r="R216" s="3"/>
    </row>
    <row r="217" spans="1:18" ht="15.75">
      <c r="A217" s="247" t="s">
        <v>441</v>
      </c>
      <c r="B217" s="248" t="s">
        <v>44</v>
      </c>
      <c r="C217" s="246">
        <v>1790.6223256512274</v>
      </c>
      <c r="D217" s="4">
        <f t="shared" si="124"/>
        <v>190.62232565122736</v>
      </c>
      <c r="E217" s="248">
        <v>9.5</v>
      </c>
      <c r="F217" s="4">
        <f t="shared" si="130"/>
        <v>30.535714285714285</v>
      </c>
      <c r="G217" s="4">
        <f t="shared" si="125"/>
        <v>44.572280182539096</v>
      </c>
      <c r="H217" s="4">
        <f t="shared" si="126"/>
        <v>0</v>
      </c>
      <c r="I217" s="114">
        <f t="shared" si="127"/>
        <v>-14.036565896824811</v>
      </c>
      <c r="J217" s="4">
        <f t="shared" si="128"/>
        <v>176.58575975440255</v>
      </c>
      <c r="K217" s="186">
        <f t="shared" si="129"/>
        <v>1776.5857597544025</v>
      </c>
      <c r="L217" s="2"/>
      <c r="M217" s="4">
        <v>27</v>
      </c>
      <c r="N217" s="4">
        <f t="shared" si="132"/>
        <v>192.45155552229542</v>
      </c>
      <c r="O217" s="4">
        <f t="shared" si="133"/>
        <v>44.99999999999999</v>
      </c>
      <c r="P217" s="4">
        <f t="shared" si="134"/>
        <v>72.32142857142857</v>
      </c>
      <c r="Q217" s="4">
        <f t="shared" si="134"/>
        <v>50.27873795431896</v>
      </c>
      <c r="R217" s="3"/>
    </row>
    <row r="218" spans="1:18" ht="15.75">
      <c r="A218" s="247" t="s">
        <v>442</v>
      </c>
      <c r="B218" s="248" t="s">
        <v>294</v>
      </c>
      <c r="C218" s="246">
        <v>1747.7915037982152</v>
      </c>
      <c r="D218" s="4">
        <f t="shared" si="124"/>
        <v>147.79150379821522</v>
      </c>
      <c r="E218" s="248">
        <v>9</v>
      </c>
      <c r="F218" s="4">
        <f t="shared" si="130"/>
        <v>28.928571428571427</v>
      </c>
      <c r="G218" s="4">
        <f t="shared" si="125"/>
        <v>34.55735991777532</v>
      </c>
      <c r="H218" s="4">
        <f t="shared" si="126"/>
        <v>0</v>
      </c>
      <c r="I218" s="114">
        <f t="shared" si="127"/>
        <v>-5.628788489203895</v>
      </c>
      <c r="J218" s="4">
        <f t="shared" si="128"/>
        <v>142.16271530901133</v>
      </c>
      <c r="K218" s="186">
        <f t="shared" si="129"/>
        <v>1742.1627153090112</v>
      </c>
      <c r="L218" s="2"/>
      <c r="M218" s="4">
        <v>27</v>
      </c>
      <c r="N218" s="4">
        <f t="shared" si="132"/>
        <v>192.45155552229542</v>
      </c>
      <c r="O218" s="4">
        <f t="shared" si="133"/>
        <v>44.99999999999999</v>
      </c>
      <c r="P218" s="4">
        <f t="shared" si="134"/>
        <v>72.32142857142857</v>
      </c>
      <c r="Q218" s="4">
        <f t="shared" si="134"/>
        <v>50.27873795431896</v>
      </c>
      <c r="R218" s="3"/>
    </row>
    <row r="219" spans="1:18" ht="15.75">
      <c r="A219" s="247" t="s">
        <v>443</v>
      </c>
      <c r="B219" s="248" t="s">
        <v>44</v>
      </c>
      <c r="C219" s="56">
        <v>1800</v>
      </c>
      <c r="D219" s="4">
        <f t="shared" si="124"/>
        <v>200</v>
      </c>
      <c r="E219" s="248">
        <v>9</v>
      </c>
      <c r="F219" s="4">
        <f t="shared" si="130"/>
        <v>28.928571428571427</v>
      </c>
      <c r="G219" s="4">
        <f t="shared" si="125"/>
        <v>46.76501561951445</v>
      </c>
      <c r="H219" s="4">
        <f t="shared" si="126"/>
        <v>0</v>
      </c>
      <c r="I219" s="114">
        <f t="shared" si="127"/>
        <v>-17.836444190943023</v>
      </c>
      <c r="J219" s="4">
        <f t="shared" si="128"/>
        <v>182.163555809057</v>
      </c>
      <c r="K219" s="186">
        <f t="shared" si="129"/>
        <v>1782.163555809057</v>
      </c>
      <c r="L219" s="2"/>
      <c r="M219" s="4">
        <v>27</v>
      </c>
      <c r="N219" s="4">
        <f t="shared" si="132"/>
        <v>192.45155552229542</v>
      </c>
      <c r="O219" s="4">
        <f t="shared" si="133"/>
        <v>44.99999999999999</v>
      </c>
      <c r="P219" s="4">
        <f t="shared" si="134"/>
        <v>72.32142857142857</v>
      </c>
      <c r="Q219" s="4">
        <f t="shared" si="134"/>
        <v>50.27873795431896</v>
      </c>
      <c r="R219" s="3"/>
    </row>
    <row r="220" spans="1:18" ht="15.75">
      <c r="A220" s="247" t="s">
        <v>444</v>
      </c>
      <c r="B220" s="248" t="s">
        <v>44</v>
      </c>
      <c r="C220" s="56">
        <v>1800</v>
      </c>
      <c r="D220" s="4">
        <f t="shared" si="124"/>
        <v>200</v>
      </c>
      <c r="E220" s="248">
        <v>8.5</v>
      </c>
      <c r="F220" s="4">
        <f t="shared" si="130"/>
        <v>27.321428571428573</v>
      </c>
      <c r="G220" s="4">
        <f t="shared" si="125"/>
        <v>46.76501561951445</v>
      </c>
      <c r="H220" s="4">
        <f t="shared" si="126"/>
        <v>0</v>
      </c>
      <c r="I220" s="114">
        <f t="shared" si="127"/>
        <v>-19.443587048085877</v>
      </c>
      <c r="J220" s="4">
        <f t="shared" si="128"/>
        <v>180.55641295191413</v>
      </c>
      <c r="K220" s="186">
        <f t="shared" si="129"/>
        <v>1780.5564129519141</v>
      </c>
      <c r="L220" s="2"/>
      <c r="M220" s="4">
        <v>27</v>
      </c>
      <c r="N220" s="4">
        <f t="shared" si="132"/>
        <v>192.45155552229542</v>
      </c>
      <c r="O220" s="4">
        <f t="shared" si="133"/>
        <v>44.99999999999999</v>
      </c>
      <c r="P220" s="4">
        <f t="shared" si="134"/>
        <v>72.32142857142857</v>
      </c>
      <c r="Q220" s="4">
        <f t="shared" si="134"/>
        <v>50.27873795431896</v>
      </c>
      <c r="R220" s="3"/>
    </row>
    <row r="221" spans="1:18" ht="15.75">
      <c r="A221" s="247" t="s">
        <v>445</v>
      </c>
      <c r="B221" s="248" t="s">
        <v>44</v>
      </c>
      <c r="C221" s="56">
        <v>1800</v>
      </c>
      <c r="D221" s="4">
        <f t="shared" si="124"/>
        <v>200</v>
      </c>
      <c r="E221" s="248">
        <v>7.5</v>
      </c>
      <c r="F221" s="4">
        <f t="shared" si="130"/>
        <v>24.107142857142858</v>
      </c>
      <c r="G221" s="4">
        <f t="shared" si="125"/>
        <v>46.76501561951445</v>
      </c>
      <c r="H221" s="4">
        <f t="shared" si="126"/>
        <v>0</v>
      </c>
      <c r="I221" s="114">
        <f t="shared" si="127"/>
        <v>-22.657872762371593</v>
      </c>
      <c r="J221" s="4">
        <f t="shared" si="128"/>
        <v>177.3421272376284</v>
      </c>
      <c r="K221" s="186">
        <f t="shared" si="129"/>
        <v>1777.3421272376283</v>
      </c>
      <c r="L221" s="2"/>
      <c r="M221" s="4">
        <v>27</v>
      </c>
      <c r="N221" s="4">
        <f t="shared" si="132"/>
        <v>192.45155552229542</v>
      </c>
      <c r="O221" s="4">
        <f t="shared" si="133"/>
        <v>44.99999999999999</v>
      </c>
      <c r="P221" s="4">
        <f t="shared" si="134"/>
        <v>72.32142857142857</v>
      </c>
      <c r="Q221" s="4">
        <f t="shared" si="134"/>
        <v>50.27873795431896</v>
      </c>
      <c r="R221" s="3"/>
    </row>
    <row r="222" spans="1:18" ht="15.75">
      <c r="A222" s="247" t="s">
        <v>446</v>
      </c>
      <c r="B222" s="248" t="s">
        <v>44</v>
      </c>
      <c r="C222" s="56">
        <v>1800</v>
      </c>
      <c r="D222" s="4">
        <f t="shared" si="124"/>
        <v>200</v>
      </c>
      <c r="E222" s="248">
        <v>6.5</v>
      </c>
      <c r="F222" s="4">
        <f t="shared" si="130"/>
        <v>20.892857142857142</v>
      </c>
      <c r="G222" s="4">
        <f t="shared" si="125"/>
        <v>46.76501561951445</v>
      </c>
      <c r="H222" s="4">
        <f t="shared" si="126"/>
        <v>0</v>
      </c>
      <c r="I222" s="114">
        <f t="shared" si="127"/>
        <v>-25.872158476657308</v>
      </c>
      <c r="J222" s="4">
        <f t="shared" si="128"/>
        <v>174.12784152334268</v>
      </c>
      <c r="K222" s="186">
        <f t="shared" si="129"/>
        <v>1774.1278415233428</v>
      </c>
      <c r="L222" s="2"/>
      <c r="M222" s="4">
        <v>27</v>
      </c>
      <c r="N222" s="4">
        <f t="shared" si="132"/>
        <v>192.45155552229542</v>
      </c>
      <c r="O222" s="4">
        <f t="shared" si="133"/>
        <v>44.99999999999999</v>
      </c>
      <c r="P222" s="4">
        <f t="shared" si="134"/>
        <v>72.32142857142857</v>
      </c>
      <c r="Q222" s="4">
        <f t="shared" si="134"/>
        <v>50.27873795431896</v>
      </c>
      <c r="R222" s="3"/>
    </row>
    <row r="223" spans="1:18" ht="15.75">
      <c r="A223" s="207"/>
      <c r="B223" s="47"/>
      <c r="C223" s="112"/>
      <c r="D223" s="46"/>
      <c r="E223" s="181"/>
      <c r="F223" s="46"/>
      <c r="G223" s="46"/>
      <c r="H223" s="46"/>
      <c r="I223" s="143"/>
      <c r="J223" s="46"/>
      <c r="K223" s="48"/>
      <c r="L223" s="47"/>
      <c r="M223" s="46"/>
      <c r="N223" s="46"/>
      <c r="O223" s="46"/>
      <c r="P223" s="46"/>
      <c r="Q223" s="46"/>
      <c r="R223" s="3"/>
    </row>
    <row r="224" spans="3:18" ht="16.5" thickBot="1">
      <c r="C224" s="86" t="s">
        <v>205</v>
      </c>
      <c r="E224" s="46"/>
      <c r="G224" s="46"/>
      <c r="H224" s="46"/>
      <c r="I224" s="46"/>
      <c r="J224" s="46"/>
      <c r="K224" s="48"/>
      <c r="L224" s="47"/>
      <c r="M224" s="46"/>
      <c r="N224" s="46"/>
      <c r="O224" s="46"/>
      <c r="P224" s="46"/>
      <c r="Q224" s="46"/>
      <c r="R224" s="3"/>
    </row>
    <row r="225" spans="1:18" ht="16.5" thickBot="1">
      <c r="A225" s="153" t="s">
        <v>64</v>
      </c>
      <c r="B225" s="154" t="s">
        <v>65</v>
      </c>
      <c r="C225" s="152" t="s">
        <v>163</v>
      </c>
      <c r="D225" s="152" t="s">
        <v>164</v>
      </c>
      <c r="E225" s="155" t="s">
        <v>165</v>
      </c>
      <c r="F225" s="152" t="s">
        <v>166</v>
      </c>
      <c r="G225" s="156" t="s">
        <v>167</v>
      </c>
      <c r="H225" s="157" t="s">
        <v>240</v>
      </c>
      <c r="I225" s="158" t="s">
        <v>273</v>
      </c>
      <c r="J225" s="184" t="s">
        <v>307</v>
      </c>
      <c r="K225" s="73" t="s">
        <v>346</v>
      </c>
      <c r="L225" s="73" t="s">
        <v>384</v>
      </c>
      <c r="M225" s="74" t="s">
        <v>399</v>
      </c>
      <c r="N225" s="184" t="s">
        <v>307</v>
      </c>
      <c r="O225" s="46"/>
      <c r="P225" s="46"/>
      <c r="Q225" s="46"/>
      <c r="R225" s="3"/>
    </row>
    <row r="226" spans="1:18" ht="15.75">
      <c r="A226" s="78" t="str">
        <f aca="true" t="shared" si="135" ref="A226:B240">A8</f>
        <v>Д.Туревский</v>
      </c>
      <c r="B226" s="72" t="str">
        <f t="shared" si="135"/>
        <v>RUS </v>
      </c>
      <c r="C226" s="73">
        <f aca="true" t="shared" si="136" ref="C226:C240">K8</f>
        <v>1867.2857142857142</v>
      </c>
      <c r="D226" s="72"/>
      <c r="E226" s="159"/>
      <c r="F226" s="72"/>
      <c r="G226" s="73"/>
      <c r="H226" s="140"/>
      <c r="I226" s="140"/>
      <c r="J226" s="140"/>
      <c r="K226" s="208"/>
      <c r="L226" s="201"/>
      <c r="M226" s="75"/>
      <c r="N226" s="46"/>
      <c r="O226" s="46"/>
      <c r="P226" s="46"/>
      <c r="Q226" s="46"/>
      <c r="R226" s="3"/>
    </row>
    <row r="227" spans="1:18" ht="15.75">
      <c r="A227" s="79" t="str">
        <f t="shared" si="135"/>
        <v>Б.Жежерун</v>
      </c>
      <c r="B227" s="2" t="str">
        <f t="shared" si="135"/>
        <v>UKR </v>
      </c>
      <c r="C227" s="4">
        <f t="shared" si="136"/>
        <v>1835.142857142857</v>
      </c>
      <c r="D227" s="2"/>
      <c r="E227" s="29"/>
      <c r="F227" s="2"/>
      <c r="G227" s="4"/>
      <c r="H227" s="84"/>
      <c r="I227" s="84"/>
      <c r="J227" s="84"/>
      <c r="K227" s="208"/>
      <c r="L227" s="201"/>
      <c r="M227" s="75"/>
      <c r="N227" s="46"/>
      <c r="O227" s="46"/>
      <c r="P227" s="46"/>
      <c r="Q227" s="46"/>
      <c r="R227" s="3"/>
    </row>
    <row r="228" spans="1:18" ht="15.75">
      <c r="A228" s="79" t="str">
        <f t="shared" si="135"/>
        <v>M.Svitek</v>
      </c>
      <c r="B228" s="2" t="str">
        <f t="shared" si="135"/>
        <v>CZE </v>
      </c>
      <c r="C228" s="4">
        <f t="shared" si="136"/>
        <v>1809.4285714285716</v>
      </c>
      <c r="D228" s="2"/>
      <c r="E228" s="29"/>
      <c r="F228" s="2"/>
      <c r="G228" s="4"/>
      <c r="H228" s="84"/>
      <c r="I228" s="84"/>
      <c r="J228" s="84"/>
      <c r="K228" s="208"/>
      <c r="L228" s="201"/>
      <c r="M228" s="75"/>
      <c r="N228" s="46"/>
      <c r="O228" s="46"/>
      <c r="P228" s="46"/>
      <c r="Q228" s="46"/>
      <c r="R228" s="3"/>
    </row>
    <row r="229" spans="1:18" ht="15.75">
      <c r="A229" s="79" t="str">
        <f t="shared" si="135"/>
        <v>П.Мурашев</v>
      </c>
      <c r="B229" s="2" t="str">
        <f t="shared" si="135"/>
        <v>RUS </v>
      </c>
      <c r="C229" s="4">
        <f t="shared" si="136"/>
        <v>1809.4285714285716</v>
      </c>
      <c r="D229" s="4"/>
      <c r="E229" s="29"/>
      <c r="F229" s="4"/>
      <c r="G229" s="4"/>
      <c r="H229" s="84"/>
      <c r="I229" s="84"/>
      <c r="J229" s="84"/>
      <c r="K229" s="208"/>
      <c r="L229" s="201"/>
      <c r="M229" s="75"/>
      <c r="N229" s="46"/>
      <c r="O229" s="46"/>
      <c r="P229" s="46"/>
      <c r="Q229" s="46"/>
      <c r="R229" s="3"/>
    </row>
    <row r="230" spans="1:18" ht="15.75">
      <c r="A230" s="79" t="str">
        <f t="shared" si="135"/>
        <v>Э.Зарубин</v>
      </c>
      <c r="B230" s="2" t="str">
        <f t="shared" si="135"/>
        <v>RUS </v>
      </c>
      <c r="C230" s="4">
        <f t="shared" si="136"/>
        <v>1806.2142857142858</v>
      </c>
      <c r="D230" s="4"/>
      <c r="E230" s="29"/>
      <c r="F230" s="4"/>
      <c r="G230" s="4"/>
      <c r="H230" s="84"/>
      <c r="I230" s="84"/>
      <c r="J230" s="84"/>
      <c r="K230" s="208"/>
      <c r="L230" s="201"/>
      <c r="M230" s="75"/>
      <c r="N230" s="46"/>
      <c r="O230" s="46"/>
      <c r="P230" s="46"/>
      <c r="Q230" s="46"/>
      <c r="R230" s="3"/>
    </row>
    <row r="231" spans="1:18" ht="15">
      <c r="A231" s="79" t="str">
        <f t="shared" si="135"/>
        <v>А.Мельничук</v>
      </c>
      <c r="B231" s="2" t="str">
        <f t="shared" si="135"/>
        <v>RUS </v>
      </c>
      <c r="C231" s="4">
        <f t="shared" si="136"/>
        <v>1799.7857142857142</v>
      </c>
      <c r="D231" s="4"/>
      <c r="E231" s="29"/>
      <c r="F231" s="4"/>
      <c r="G231" s="4"/>
      <c r="H231" s="84"/>
      <c r="I231" s="84"/>
      <c r="J231" s="84"/>
      <c r="K231" s="84"/>
      <c r="L231" s="201"/>
      <c r="M231" s="75"/>
      <c r="N231" s="46"/>
      <c r="O231" s="46"/>
      <c r="P231" s="46"/>
      <c r="Q231" s="46"/>
      <c r="R231" s="3"/>
    </row>
    <row r="232" spans="1:18" ht="15.75">
      <c r="A232" s="79" t="str">
        <f t="shared" si="135"/>
        <v>В.Шматов</v>
      </c>
      <c r="B232" s="2" t="str">
        <f t="shared" si="135"/>
        <v>RUS </v>
      </c>
      <c r="C232" s="4">
        <f t="shared" si="136"/>
        <v>1799.7857142857142</v>
      </c>
      <c r="D232" s="4"/>
      <c r="E232" s="29"/>
      <c r="F232" s="4"/>
      <c r="G232" s="4"/>
      <c r="H232" s="84"/>
      <c r="I232" s="84"/>
      <c r="J232" s="84"/>
      <c r="K232" s="208"/>
      <c r="L232" s="201"/>
      <c r="M232" s="75"/>
      <c r="N232" s="46"/>
      <c r="O232" s="46"/>
      <c r="P232" s="46"/>
      <c r="Q232" s="46"/>
      <c r="R232" s="3"/>
    </row>
    <row r="233" spans="1:18" ht="15.75">
      <c r="A233" s="79" t="str">
        <f t="shared" si="135"/>
        <v>А.Кириченко</v>
      </c>
      <c r="B233" s="2" t="str">
        <f t="shared" si="135"/>
        <v>RUS </v>
      </c>
      <c r="C233" s="4">
        <f t="shared" si="136"/>
        <v>1796.5714285714287</v>
      </c>
      <c r="D233" s="4"/>
      <c r="E233" s="29"/>
      <c r="F233" s="4"/>
      <c r="G233" s="4"/>
      <c r="H233" s="84"/>
      <c r="I233" s="84"/>
      <c r="J233" s="84"/>
      <c r="K233" s="208"/>
      <c r="L233" s="201"/>
      <c r="M233" s="75"/>
      <c r="N233" s="46"/>
      <c r="O233" s="46"/>
      <c r="P233" s="46"/>
      <c r="Q233" s="46"/>
      <c r="R233" s="3"/>
    </row>
    <row r="234" spans="1:18" ht="15.75">
      <c r="A234" s="79" t="str">
        <f t="shared" si="135"/>
        <v>R.Aliovsadzade</v>
      </c>
      <c r="B234" s="2" t="str">
        <f t="shared" si="135"/>
        <v>USA </v>
      </c>
      <c r="C234" s="4">
        <f t="shared" si="136"/>
        <v>1793.357142857143</v>
      </c>
      <c r="D234" s="4"/>
      <c r="E234" s="29"/>
      <c r="F234" s="4"/>
      <c r="G234" s="4"/>
      <c r="H234" s="84"/>
      <c r="I234" s="84"/>
      <c r="J234" s="84"/>
      <c r="K234" s="208"/>
      <c r="L234" s="201"/>
      <c r="M234" s="75"/>
      <c r="N234" s="46"/>
      <c r="O234" s="46"/>
      <c r="P234" s="46"/>
      <c r="Q234" s="46"/>
      <c r="R234" s="3"/>
    </row>
    <row r="235" spans="1:13" ht="15">
      <c r="A235" s="79" t="str">
        <f t="shared" si="135"/>
        <v>R.Lincoln</v>
      </c>
      <c r="B235" s="2" t="str">
        <f t="shared" si="135"/>
        <v>USA </v>
      </c>
      <c r="C235" s="4">
        <f t="shared" si="136"/>
        <v>1793.357142857143</v>
      </c>
      <c r="D235" s="2"/>
      <c r="E235" s="2"/>
      <c r="F235" s="2"/>
      <c r="G235" s="2"/>
      <c r="H235" s="126"/>
      <c r="I235" s="126"/>
      <c r="J235" s="126"/>
      <c r="K235" s="126"/>
      <c r="L235" s="126"/>
      <c r="M235" s="227"/>
    </row>
    <row r="236" spans="1:13" ht="15">
      <c r="A236" s="79" t="str">
        <f t="shared" si="135"/>
        <v>В.Коваленко</v>
      </c>
      <c r="B236" s="2" t="str">
        <f t="shared" si="135"/>
        <v>RUS</v>
      </c>
      <c r="C236" s="4">
        <f t="shared" si="136"/>
        <v>1786.9285714285716</v>
      </c>
      <c r="D236" s="2"/>
      <c r="E236" s="2"/>
      <c r="F236" s="2"/>
      <c r="G236" s="2"/>
      <c r="H236" s="126"/>
      <c r="I236" s="126"/>
      <c r="J236" s="126"/>
      <c r="K236" s="126"/>
      <c r="L236" s="126"/>
      <c r="M236" s="227"/>
    </row>
    <row r="237" spans="1:13" ht="15">
      <c r="A237" s="79" t="str">
        <f t="shared" si="135"/>
        <v>В.Воронин</v>
      </c>
      <c r="B237" s="2" t="str">
        <f t="shared" si="135"/>
        <v>RUS </v>
      </c>
      <c r="C237" s="4">
        <f t="shared" si="136"/>
        <v>1777.2857142857142</v>
      </c>
      <c r="D237" s="2"/>
      <c r="E237" s="2"/>
      <c r="F237" s="2"/>
      <c r="G237" s="2"/>
      <c r="H237" s="126"/>
      <c r="I237" s="126"/>
      <c r="J237" s="126"/>
      <c r="K237" s="126"/>
      <c r="L237" s="126"/>
      <c r="M237" s="227"/>
    </row>
    <row r="238" spans="1:13" ht="15">
      <c r="A238" s="79" t="str">
        <f t="shared" si="135"/>
        <v>Н.Харчишин</v>
      </c>
      <c r="B238" s="2" t="str">
        <f t="shared" si="135"/>
        <v>RUS</v>
      </c>
      <c r="C238" s="4">
        <f t="shared" si="136"/>
        <v>1777.2857142857142</v>
      </c>
      <c r="D238" s="2"/>
      <c r="E238" s="2"/>
      <c r="F238" s="2"/>
      <c r="G238" s="2"/>
      <c r="H238" s="126"/>
      <c r="I238" s="126"/>
      <c r="J238" s="126"/>
      <c r="K238" s="126"/>
      <c r="L238" s="126"/>
      <c r="M238" s="227"/>
    </row>
    <row r="239" spans="1:13" ht="15">
      <c r="A239" s="79" t="str">
        <f t="shared" si="135"/>
        <v>И.Чепа</v>
      </c>
      <c r="B239" s="2" t="str">
        <f t="shared" si="135"/>
        <v>BLR</v>
      </c>
      <c r="C239" s="4">
        <f t="shared" si="136"/>
        <v>1774.0714285714287</v>
      </c>
      <c r="D239" s="2"/>
      <c r="E239" s="2"/>
      <c r="F239" s="2"/>
      <c r="G239" s="2"/>
      <c r="H239" s="126"/>
      <c r="I239" s="126"/>
      <c r="J239" s="126"/>
      <c r="K239" s="126"/>
      <c r="L239" s="126"/>
      <c r="M239" s="227"/>
    </row>
    <row r="240" spans="1:13" ht="15.75" thickBot="1">
      <c r="A240" s="80" t="str">
        <f t="shared" si="135"/>
        <v>А.Дикусаров</v>
      </c>
      <c r="B240" s="76" t="str">
        <f t="shared" si="135"/>
        <v>RUS </v>
      </c>
      <c r="C240" s="77">
        <f t="shared" si="136"/>
        <v>1774.0714285714287</v>
      </c>
      <c r="D240" s="76"/>
      <c r="E240" s="76"/>
      <c r="F240" s="76"/>
      <c r="G240" s="76"/>
      <c r="H240" s="127"/>
      <c r="I240" s="127"/>
      <c r="J240" s="127"/>
      <c r="K240" s="127"/>
      <c r="L240" s="127"/>
      <c r="M240" s="228"/>
    </row>
    <row r="241" spans="1:13" ht="15">
      <c r="A241" s="78" t="str">
        <f aca="true" t="shared" si="137" ref="A241:B251">A28</f>
        <v>Н.Чернявский </v>
      </c>
      <c r="B241" s="72" t="str">
        <f t="shared" si="137"/>
        <v>UKR </v>
      </c>
      <c r="C241" s="73"/>
      <c r="D241" s="73">
        <f>K28</f>
        <v>1830.6900025661253</v>
      </c>
      <c r="E241" s="72"/>
      <c r="F241" s="72"/>
      <c r="G241" s="72"/>
      <c r="H241" s="139"/>
      <c r="I241" s="139"/>
      <c r="J241" s="139"/>
      <c r="K241" s="139"/>
      <c r="L241" s="139"/>
      <c r="M241" s="229"/>
    </row>
    <row r="242" spans="1:13" ht="15">
      <c r="A242" s="79" t="str">
        <f t="shared" si="137"/>
        <v>В.Шумарин </v>
      </c>
      <c r="B242" s="2" t="str">
        <f t="shared" si="137"/>
        <v>RUS </v>
      </c>
      <c r="C242" s="4"/>
      <c r="D242" s="4">
        <f aca="true" t="shared" si="138" ref="D242:D251">K29</f>
        <v>1824.261431137554</v>
      </c>
      <c r="E242" s="2"/>
      <c r="F242" s="2"/>
      <c r="G242" s="2"/>
      <c r="H242" s="126"/>
      <c r="I242" s="126"/>
      <c r="J242" s="126"/>
      <c r="K242" s="126"/>
      <c r="L242" s="126"/>
      <c r="M242" s="227"/>
    </row>
    <row r="243" spans="1:13" ht="15">
      <c r="A243" s="79" t="str">
        <f t="shared" si="137"/>
        <v>R.Lincoln </v>
      </c>
      <c r="B243" s="2" t="str">
        <f t="shared" si="137"/>
        <v>USA </v>
      </c>
      <c r="C243" s="4"/>
      <c r="D243" s="4">
        <f t="shared" si="138"/>
        <v>1817.2283091135464</v>
      </c>
      <c r="E243" s="2"/>
      <c r="F243" s="2"/>
      <c r="G243" s="2"/>
      <c r="H243" s="126"/>
      <c r="I243" s="126"/>
      <c r="J243" s="126"/>
      <c r="K243" s="126"/>
      <c r="L243" s="126"/>
      <c r="M243" s="227"/>
    </row>
    <row r="244" spans="1:13" ht="15">
      <c r="A244" s="79" t="str">
        <f t="shared" si="137"/>
        <v>Э.Наговицын </v>
      </c>
      <c r="B244" s="2" t="str">
        <f t="shared" si="137"/>
        <v>RUS </v>
      </c>
      <c r="C244" s="4"/>
      <c r="D244" s="4">
        <f t="shared" si="138"/>
        <v>1817.8328597089824</v>
      </c>
      <c r="E244" s="2"/>
      <c r="F244" s="2"/>
      <c r="G244" s="2"/>
      <c r="H244" s="126"/>
      <c r="I244" s="126"/>
      <c r="J244" s="126"/>
      <c r="K244" s="126"/>
      <c r="L244" s="126"/>
      <c r="M244" s="227"/>
    </row>
    <row r="245" spans="1:13" ht="15">
      <c r="A245" s="79" t="str">
        <f t="shared" si="137"/>
        <v>Э.Зарубин </v>
      </c>
      <c r="B245" s="2" t="str">
        <f t="shared" si="137"/>
        <v>RUS </v>
      </c>
      <c r="C245" s="4"/>
      <c r="D245" s="4">
        <f t="shared" si="138"/>
        <v>1814.9767480540218</v>
      </c>
      <c r="E245" s="2"/>
      <c r="F245" s="2"/>
      <c r="G245" s="2"/>
      <c r="H245" s="126"/>
      <c r="I245" s="126"/>
      <c r="J245" s="126"/>
      <c r="K245" s="126"/>
      <c r="L245" s="126"/>
      <c r="M245" s="227"/>
    </row>
    <row r="246" spans="1:13" ht="15">
      <c r="A246" s="79" t="str">
        <f t="shared" si="137"/>
        <v>В.Шматов </v>
      </c>
      <c r="B246" s="2" t="str">
        <f t="shared" si="137"/>
        <v>RUS </v>
      </c>
      <c r="C246" s="4"/>
      <c r="D246" s="4">
        <f t="shared" si="138"/>
        <v>1808.0668142980696</v>
      </c>
      <c r="E246" s="2"/>
      <c r="F246" s="2"/>
      <c r="G246" s="2"/>
      <c r="H246" s="126"/>
      <c r="I246" s="126"/>
      <c r="J246" s="126"/>
      <c r="K246" s="126"/>
      <c r="L246" s="126"/>
      <c r="M246" s="227"/>
    </row>
    <row r="247" spans="1:13" ht="15">
      <c r="A247" s="79" t="str">
        <f t="shared" si="137"/>
        <v>А.Панкратьев </v>
      </c>
      <c r="B247" s="2" t="str">
        <f t="shared" si="137"/>
        <v>RUS </v>
      </c>
      <c r="C247" s="4"/>
      <c r="D247" s="4">
        <f t="shared" si="138"/>
        <v>1798.5471454232681</v>
      </c>
      <c r="E247" s="2"/>
      <c r="F247" s="2"/>
      <c r="G247" s="2"/>
      <c r="H247" s="126"/>
      <c r="I247" s="126"/>
      <c r="J247" s="126"/>
      <c r="K247" s="126"/>
      <c r="L247" s="126"/>
      <c r="M247" s="227"/>
    </row>
    <row r="248" spans="1:13" ht="15">
      <c r="A248" s="79" t="str">
        <f t="shared" si="137"/>
        <v>В.Воронин </v>
      </c>
      <c r="B248" s="2" t="str">
        <f t="shared" si="137"/>
        <v>RUS </v>
      </c>
      <c r="C248" s="4"/>
      <c r="D248" s="4">
        <f t="shared" si="138"/>
        <v>1775.8463318665235</v>
      </c>
      <c r="E248" s="2"/>
      <c r="F248" s="2"/>
      <c r="G248" s="2"/>
      <c r="H248" s="126"/>
      <c r="I248" s="126"/>
      <c r="J248" s="126"/>
      <c r="K248" s="126"/>
      <c r="L248" s="126"/>
      <c r="M248" s="227"/>
    </row>
    <row r="249" spans="1:13" ht="15">
      <c r="A249" s="79" t="str">
        <f t="shared" si="137"/>
        <v>R.Aliovsadzade</v>
      </c>
      <c r="B249" s="2" t="str">
        <f t="shared" si="137"/>
        <v>USA </v>
      </c>
      <c r="C249" s="4"/>
      <c r="D249" s="4">
        <f t="shared" si="138"/>
        <v>1772.2283091135464</v>
      </c>
      <c r="E249" s="2"/>
      <c r="F249" s="2"/>
      <c r="G249" s="2"/>
      <c r="H249" s="126"/>
      <c r="I249" s="126"/>
      <c r="J249" s="126"/>
      <c r="K249" s="126"/>
      <c r="L249" s="126"/>
      <c r="M249" s="227"/>
    </row>
    <row r="250" spans="1:13" ht="15">
      <c r="A250" s="79" t="str">
        <f t="shared" si="137"/>
        <v> Н.Харчишин </v>
      </c>
      <c r="B250" s="2" t="str">
        <f t="shared" si="137"/>
        <v>RUS </v>
      </c>
      <c r="C250" s="4"/>
      <c r="D250" s="4">
        <f t="shared" si="138"/>
        <v>1746.917760437952</v>
      </c>
      <c r="E250" s="2"/>
      <c r="F250" s="2"/>
      <c r="G250" s="2"/>
      <c r="H250" s="126"/>
      <c r="I250" s="126"/>
      <c r="J250" s="126"/>
      <c r="K250" s="126"/>
      <c r="L250" s="126"/>
      <c r="M250" s="227"/>
    </row>
    <row r="251" spans="1:13" ht="15.75" thickBot="1">
      <c r="A251" s="80" t="str">
        <f t="shared" si="137"/>
        <v>R.Safaraliev </v>
      </c>
      <c r="B251" s="76" t="str">
        <f t="shared" si="137"/>
        <v>AZE</v>
      </c>
      <c r="C251" s="77"/>
      <c r="D251" s="77">
        <f t="shared" si="138"/>
        <v>1740.6900025661253</v>
      </c>
      <c r="E251" s="76"/>
      <c r="F251" s="76"/>
      <c r="G251" s="76"/>
      <c r="H251" s="127"/>
      <c r="I251" s="127"/>
      <c r="J251" s="127"/>
      <c r="K251" s="127"/>
      <c r="L251" s="127"/>
      <c r="M251" s="228"/>
    </row>
    <row r="252" spans="1:13" ht="15">
      <c r="A252" s="81" t="str">
        <f aca="true" t="shared" si="139" ref="A252:B262">A44</f>
        <v>А.Мельничук</v>
      </c>
      <c r="B252" s="72" t="str">
        <f t="shared" si="139"/>
        <v>RUS </v>
      </c>
      <c r="C252" s="73"/>
      <c r="D252" s="73"/>
      <c r="E252" s="73">
        <f>K44</f>
        <v>1828.518862102918</v>
      </c>
      <c r="F252" s="72"/>
      <c r="G252" s="72"/>
      <c r="H252" s="139"/>
      <c r="I252" s="139"/>
      <c r="J252" s="139"/>
      <c r="K252" s="139"/>
      <c r="L252" s="139"/>
      <c r="M252" s="229"/>
    </row>
    <row r="253" spans="1:13" ht="15">
      <c r="A253" s="82" t="str">
        <f t="shared" si="139"/>
        <v>Э.Наговицын </v>
      </c>
      <c r="B253" s="2" t="str">
        <f t="shared" si="139"/>
        <v>RUS </v>
      </c>
      <c r="C253" s="4"/>
      <c r="D253" s="4"/>
      <c r="E253" s="4">
        <f aca="true" t="shared" si="140" ref="E253:E262">K45</f>
        <v>1834.6030474406384</v>
      </c>
      <c r="F253" s="2"/>
      <c r="G253" s="2"/>
      <c r="H253" s="126"/>
      <c r="I253" s="126"/>
      <c r="J253" s="126"/>
      <c r="K253" s="126"/>
      <c r="L253" s="126"/>
      <c r="M253" s="227"/>
    </row>
    <row r="254" spans="1:13" ht="15">
      <c r="A254" s="82" t="str">
        <f t="shared" si="139"/>
        <v>В.Чепижный</v>
      </c>
      <c r="B254" s="2" t="str">
        <f t="shared" si="139"/>
        <v>RUS </v>
      </c>
      <c r="C254" s="4"/>
      <c r="D254" s="4"/>
      <c r="E254" s="4">
        <f t="shared" si="140"/>
        <v>1809.3817200682975</v>
      </c>
      <c r="F254" s="2"/>
      <c r="G254" s="2"/>
      <c r="H254" s="126"/>
      <c r="I254" s="126"/>
      <c r="J254" s="126"/>
      <c r="K254" s="126"/>
      <c r="L254" s="126"/>
      <c r="M254" s="227"/>
    </row>
    <row r="255" spans="1:13" ht="15">
      <c r="A255" s="82" t="str">
        <f t="shared" si="139"/>
        <v>Р.Залокоцкий</v>
      </c>
      <c r="B255" s="2" t="str">
        <f t="shared" si="139"/>
        <v>UKR </v>
      </c>
      <c r="C255" s="4"/>
      <c r="D255" s="4"/>
      <c r="E255" s="4">
        <f t="shared" si="140"/>
        <v>1802.9531486397261</v>
      </c>
      <c r="F255" s="2"/>
      <c r="G255" s="2"/>
      <c r="H255" s="126"/>
      <c r="I255" s="126"/>
      <c r="J255" s="126"/>
      <c r="K255" s="126"/>
      <c r="L255" s="126"/>
      <c r="M255" s="227"/>
    </row>
    <row r="256" spans="1:13" ht="15">
      <c r="A256" s="82" t="str">
        <f t="shared" si="139"/>
        <v>В.Иванов</v>
      </c>
      <c r="B256" s="2" t="str">
        <f t="shared" si="139"/>
        <v>RUS </v>
      </c>
      <c r="C256" s="4"/>
      <c r="D256" s="4"/>
      <c r="E256" s="4">
        <f t="shared" si="140"/>
        <v>1802.9531486397261</v>
      </c>
      <c r="F256" s="2"/>
      <c r="G256" s="2"/>
      <c r="H256" s="126"/>
      <c r="I256" s="126"/>
      <c r="J256" s="126"/>
      <c r="K256" s="126"/>
      <c r="L256" s="126"/>
      <c r="M256" s="227"/>
    </row>
    <row r="257" spans="1:13" ht="15">
      <c r="A257" s="82" t="str">
        <f t="shared" si="139"/>
        <v>R.Lincoln </v>
      </c>
      <c r="B257" s="2" t="str">
        <f t="shared" si="139"/>
        <v>USA </v>
      </c>
      <c r="C257" s="4"/>
      <c r="D257" s="4"/>
      <c r="E257" s="4">
        <f t="shared" si="140"/>
        <v>1814.8981757548927</v>
      </c>
      <c r="F257" s="2"/>
      <c r="G257" s="2"/>
      <c r="H257" s="126"/>
      <c r="I257" s="126"/>
      <c r="J257" s="126"/>
      <c r="K257" s="126"/>
      <c r="L257" s="126"/>
      <c r="M257" s="227"/>
    </row>
    <row r="258" spans="1:13" ht="15">
      <c r="A258" s="82" t="str">
        <f t="shared" si="139"/>
        <v>В.Винокуров</v>
      </c>
      <c r="B258" s="2" t="str">
        <f t="shared" si="139"/>
        <v>RUS </v>
      </c>
      <c r="C258" s="4"/>
      <c r="D258" s="4"/>
      <c r="E258" s="4">
        <f t="shared" si="140"/>
        <v>1796.5245772111546</v>
      </c>
      <c r="F258" s="2"/>
      <c r="G258" s="2"/>
      <c r="H258" s="126"/>
      <c r="I258" s="126"/>
      <c r="J258" s="126"/>
      <c r="K258" s="126"/>
      <c r="L258" s="126"/>
      <c r="M258" s="227"/>
    </row>
    <row r="259" spans="1:13" ht="15">
      <c r="A259" s="82" t="str">
        <f t="shared" si="139"/>
        <v>В.Абросимов</v>
      </c>
      <c r="B259" s="2" t="str">
        <f t="shared" si="139"/>
        <v>RUS </v>
      </c>
      <c r="C259" s="4"/>
      <c r="D259" s="4"/>
      <c r="E259" s="4">
        <f t="shared" si="140"/>
        <v>1790.0960057825832</v>
      </c>
      <c r="F259" s="2"/>
      <c r="G259" s="2"/>
      <c r="H259" s="126"/>
      <c r="I259" s="126"/>
      <c r="J259" s="126"/>
      <c r="K259" s="126"/>
      <c r="L259" s="126"/>
      <c r="M259" s="227"/>
    </row>
    <row r="260" spans="1:13" ht="15">
      <c r="A260" s="82" t="str">
        <f t="shared" si="139"/>
        <v>Э.Зарубин</v>
      </c>
      <c r="B260" s="2" t="str">
        <f t="shared" si="139"/>
        <v>RUS </v>
      </c>
      <c r="C260" s="4"/>
      <c r="D260" s="4"/>
      <c r="E260" s="4">
        <f t="shared" si="140"/>
        <v>1800.4799419206713</v>
      </c>
      <c r="F260" s="2"/>
      <c r="G260" s="2"/>
      <c r="H260" s="126"/>
      <c r="I260" s="126"/>
      <c r="J260" s="126"/>
      <c r="K260" s="126"/>
      <c r="L260" s="126"/>
      <c r="M260" s="227"/>
    </row>
    <row r="261" spans="1:13" ht="15">
      <c r="A261" s="82" t="str">
        <f t="shared" si="139"/>
        <v>Б.Жежерун</v>
      </c>
      <c r="B261" s="2" t="str">
        <f t="shared" si="139"/>
        <v>UKR </v>
      </c>
      <c r="C261" s="4"/>
      <c r="D261" s="4"/>
      <c r="E261" s="4">
        <f t="shared" si="140"/>
        <v>1814.4618549619308</v>
      </c>
      <c r="F261" s="2"/>
      <c r="G261" s="2"/>
      <c r="H261" s="126"/>
      <c r="I261" s="126"/>
      <c r="J261" s="126"/>
      <c r="K261" s="126"/>
      <c r="L261" s="126"/>
      <c r="M261" s="227"/>
    </row>
    <row r="262" spans="1:13" ht="15.75" thickBot="1">
      <c r="A262" s="83" t="str">
        <f t="shared" si="139"/>
        <v>В.Аксёнов</v>
      </c>
      <c r="B262" s="76" t="str">
        <f t="shared" si="139"/>
        <v>UKR </v>
      </c>
      <c r="C262" s="77"/>
      <c r="D262" s="77"/>
      <c r="E262" s="77">
        <f t="shared" si="140"/>
        <v>1790.0960057825832</v>
      </c>
      <c r="F262" s="76"/>
      <c r="G262" s="76"/>
      <c r="H262" s="127"/>
      <c r="I262" s="127"/>
      <c r="J262" s="127"/>
      <c r="K262" s="127"/>
      <c r="L262" s="127"/>
      <c r="M262" s="228"/>
    </row>
    <row r="263" spans="1:13" ht="15">
      <c r="A263" s="81" t="str">
        <f aca="true" t="shared" si="141" ref="A263:B273">A60</f>
        <v>Н.Чернявский </v>
      </c>
      <c r="B263" s="72" t="str">
        <f t="shared" si="141"/>
        <v>UKR </v>
      </c>
      <c r="C263" s="73"/>
      <c r="D263" s="73"/>
      <c r="E263" s="73"/>
      <c r="F263" s="73">
        <f>K60</f>
        <v>1858.9689630389935</v>
      </c>
      <c r="G263" s="118"/>
      <c r="H263" s="139"/>
      <c r="I263" s="139"/>
      <c r="J263" s="139"/>
      <c r="K263" s="139"/>
      <c r="L263" s="139"/>
      <c r="M263" s="229"/>
    </row>
    <row r="264" spans="1:13" ht="15">
      <c r="A264" s="82" t="str">
        <f t="shared" si="141"/>
        <v>Ю.Алексеев</v>
      </c>
      <c r="B264" s="2" t="str">
        <f t="shared" si="141"/>
        <v>RUS </v>
      </c>
      <c r="C264" s="4"/>
      <c r="D264" s="4"/>
      <c r="E264" s="4"/>
      <c r="F264" s="4">
        <f aca="true" t="shared" si="142" ref="F264:F273">K61</f>
        <v>1804.3472041163513</v>
      </c>
      <c r="G264" s="18"/>
      <c r="H264" s="126"/>
      <c r="I264" s="126"/>
      <c r="J264" s="126"/>
      <c r="K264" s="126"/>
      <c r="L264" s="126"/>
      <c r="M264" s="227"/>
    </row>
    <row r="265" spans="1:13" ht="15">
      <c r="A265" s="82" t="str">
        <f t="shared" si="141"/>
        <v>Э.Наговицын </v>
      </c>
      <c r="B265" s="2" t="str">
        <f t="shared" si="141"/>
        <v>RUS </v>
      </c>
      <c r="C265" s="4"/>
      <c r="D265" s="4"/>
      <c r="E265" s="4"/>
      <c r="F265" s="4">
        <f t="shared" si="142"/>
        <v>1829.6922168130236</v>
      </c>
      <c r="G265" s="18"/>
      <c r="H265" s="126"/>
      <c r="I265" s="126"/>
      <c r="J265" s="126"/>
      <c r="K265" s="126"/>
      <c r="L265" s="126"/>
      <c r="M265" s="227"/>
    </row>
    <row r="266" spans="1:13" ht="15">
      <c r="A266" s="82" t="str">
        <f t="shared" si="141"/>
        <v>В.Чепижный</v>
      </c>
      <c r="B266" s="2" t="str">
        <f t="shared" si="141"/>
        <v>RUS </v>
      </c>
      <c r="C266" s="4"/>
      <c r="D266" s="4"/>
      <c r="E266" s="4"/>
      <c r="F266" s="4">
        <f t="shared" si="142"/>
        <v>1811.2188478539597</v>
      </c>
      <c r="G266" s="18"/>
      <c r="H266" s="126"/>
      <c r="I266" s="126"/>
      <c r="J266" s="126"/>
      <c r="K266" s="126"/>
      <c r="L266" s="126"/>
      <c r="M266" s="227"/>
    </row>
    <row r="267" spans="1:13" ht="15">
      <c r="A267" s="82" t="str">
        <f t="shared" si="141"/>
        <v>Э. Абдуллаев </v>
      </c>
      <c r="B267" s="2" t="str">
        <f t="shared" si="141"/>
        <v>AZE</v>
      </c>
      <c r="C267" s="4"/>
      <c r="D267" s="4"/>
      <c r="E267" s="4"/>
      <c r="F267" s="4">
        <f t="shared" si="142"/>
        <v>1804.3472041163513</v>
      </c>
      <c r="G267" s="18"/>
      <c r="H267" s="126"/>
      <c r="I267" s="126"/>
      <c r="J267" s="126"/>
      <c r="K267" s="126"/>
      <c r="L267" s="126"/>
      <c r="M267" s="227"/>
    </row>
    <row r="268" spans="1:13" ht="15">
      <c r="A268" s="82" t="str">
        <f t="shared" si="141"/>
        <v>В.Абросимов</v>
      </c>
      <c r="B268" s="2" t="str">
        <f t="shared" si="141"/>
        <v>RUS </v>
      </c>
      <c r="C268" s="4"/>
      <c r="D268" s="4"/>
      <c r="E268" s="4"/>
      <c r="F268" s="4">
        <f t="shared" si="142"/>
        <v>1790.6644490896788</v>
      </c>
      <c r="G268" s="18"/>
      <c r="H268" s="126"/>
      <c r="I268" s="126"/>
      <c r="J268" s="126"/>
      <c r="K268" s="126"/>
      <c r="L268" s="126"/>
      <c r="M268" s="227"/>
    </row>
    <row r="269" spans="1:13" ht="15">
      <c r="A269" s="82" t="str">
        <f t="shared" si="141"/>
        <v>Э.Зарубин </v>
      </c>
      <c r="B269" s="2" t="str">
        <f t="shared" si="141"/>
        <v>RUS </v>
      </c>
      <c r="C269" s="4"/>
      <c r="D269" s="4"/>
      <c r="E269" s="4"/>
      <c r="F269" s="4">
        <f t="shared" si="142"/>
        <v>1798.2701662945801</v>
      </c>
      <c r="G269" s="18"/>
      <c r="H269" s="126"/>
      <c r="I269" s="126"/>
      <c r="J269" s="126"/>
      <c r="K269" s="126"/>
      <c r="L269" s="126"/>
      <c r="M269" s="227"/>
    </row>
    <row r="270" spans="1:13" ht="15">
      <c r="A270" s="82" t="str">
        <f t="shared" si="141"/>
        <v>П.Рожков</v>
      </c>
      <c r="B270" s="2" t="str">
        <f t="shared" si="141"/>
        <v>RUS </v>
      </c>
      <c r="C270" s="4"/>
      <c r="D270" s="4"/>
      <c r="E270" s="4"/>
      <c r="F270" s="4">
        <f t="shared" si="142"/>
        <v>1791.4900612592087</v>
      </c>
      <c r="G270" s="18"/>
      <c r="H270" s="126"/>
      <c r="I270" s="126"/>
      <c r="J270" s="126"/>
      <c r="K270" s="126"/>
      <c r="L270" s="126"/>
      <c r="M270" s="227"/>
    </row>
    <row r="271" spans="1:13" ht="15">
      <c r="A271" s="82" t="str">
        <f t="shared" si="141"/>
        <v>В.Шматов </v>
      </c>
      <c r="B271" s="2" t="str">
        <f t="shared" si="141"/>
        <v>RUS </v>
      </c>
      <c r="C271" s="4"/>
      <c r="D271" s="4"/>
      <c r="E271" s="4"/>
      <c r="F271" s="4">
        <f t="shared" si="142"/>
        <v>1797.3986018626629</v>
      </c>
      <c r="G271" s="18"/>
      <c r="H271" s="126"/>
      <c r="I271" s="126"/>
      <c r="J271" s="126"/>
      <c r="K271" s="126"/>
      <c r="L271" s="126"/>
      <c r="M271" s="227"/>
    </row>
    <row r="272" spans="1:13" ht="15">
      <c r="A272" s="82" t="str">
        <f t="shared" si="141"/>
        <v>В.Воронин</v>
      </c>
      <c r="B272" s="2" t="str">
        <f t="shared" si="141"/>
        <v>RUS </v>
      </c>
      <c r="C272" s="4"/>
      <c r="D272" s="4"/>
      <c r="E272" s="4"/>
      <c r="F272" s="4">
        <f t="shared" si="142"/>
        <v>1773.7986996366708</v>
      </c>
      <c r="G272" s="18"/>
      <c r="H272" s="126"/>
      <c r="I272" s="126"/>
      <c r="J272" s="126"/>
      <c r="K272" s="126"/>
      <c r="L272" s="126"/>
      <c r="M272" s="227"/>
    </row>
    <row r="273" spans="1:13" ht="15.75" thickBot="1">
      <c r="A273" s="83" t="str">
        <f t="shared" si="141"/>
        <v>П.Мурашёв</v>
      </c>
      <c r="B273" s="76" t="str">
        <f t="shared" si="141"/>
        <v>RUS </v>
      </c>
      <c r="C273" s="77"/>
      <c r="D273" s="77"/>
      <c r="E273" s="77"/>
      <c r="F273" s="77">
        <f t="shared" si="142"/>
        <v>1798.39602129</v>
      </c>
      <c r="G273" s="119"/>
      <c r="H273" s="127"/>
      <c r="I273" s="127"/>
      <c r="J273" s="127"/>
      <c r="K273" s="127"/>
      <c r="L273" s="127"/>
      <c r="M273" s="228"/>
    </row>
    <row r="274" spans="1:13" ht="15">
      <c r="A274" s="81" t="str">
        <f aca="true" t="shared" si="143" ref="A274:B279">A76</f>
        <v>Э.Наговицын </v>
      </c>
      <c r="B274" s="72" t="str">
        <f t="shared" si="143"/>
        <v>RUS </v>
      </c>
      <c r="C274" s="73"/>
      <c r="D274" s="73"/>
      <c r="E274" s="73"/>
      <c r="F274" s="73"/>
      <c r="G274" s="73">
        <f>K76</f>
        <v>1843.08744587419</v>
      </c>
      <c r="H274" s="139"/>
      <c r="I274" s="139"/>
      <c r="J274" s="139"/>
      <c r="K274" s="139"/>
      <c r="L274" s="139"/>
      <c r="M274" s="229"/>
    </row>
    <row r="275" spans="1:13" ht="15">
      <c r="A275" s="82" t="str">
        <f t="shared" si="143"/>
        <v>Е.Пермяков</v>
      </c>
      <c r="B275" s="2" t="str">
        <f t="shared" si="143"/>
        <v>RUS </v>
      </c>
      <c r="C275" s="4"/>
      <c r="D275" s="4"/>
      <c r="E275" s="4"/>
      <c r="F275" s="4"/>
      <c r="G275" s="4">
        <f aca="true" t="shared" si="144" ref="G275:G282">K77</f>
        <v>1821.6358582848302</v>
      </c>
      <c r="H275" s="126"/>
      <c r="I275" s="126"/>
      <c r="J275" s="126"/>
      <c r="K275" s="126"/>
      <c r="L275" s="126"/>
      <c r="M275" s="227"/>
    </row>
    <row r="276" spans="1:13" ht="15">
      <c r="A276" s="82" t="str">
        <f t="shared" si="143"/>
        <v>Н.Чернявский </v>
      </c>
      <c r="B276" s="2" t="str">
        <f t="shared" si="143"/>
        <v>UKR </v>
      </c>
      <c r="C276" s="4"/>
      <c r="D276" s="4"/>
      <c r="E276" s="4"/>
      <c r="F276" s="4"/>
      <c r="G276" s="4">
        <f t="shared" si="144"/>
        <v>1851.3817276463587</v>
      </c>
      <c r="H276" s="126"/>
      <c r="I276" s="126"/>
      <c r="J276" s="126"/>
      <c r="K276" s="126"/>
      <c r="L276" s="126"/>
      <c r="M276" s="227"/>
    </row>
    <row r="277" spans="1:13" ht="15">
      <c r="A277" s="82" t="str">
        <f t="shared" si="143"/>
        <v>П.Новицкий</v>
      </c>
      <c r="B277" s="2" t="str">
        <f t="shared" si="143"/>
        <v>UKR </v>
      </c>
      <c r="C277" s="4"/>
      <c r="D277" s="4"/>
      <c r="E277" s="4"/>
      <c r="F277" s="4"/>
      <c r="G277" s="4">
        <f t="shared" si="144"/>
        <v>1808.7787154276875</v>
      </c>
      <c r="H277" s="126"/>
      <c r="I277" s="126"/>
      <c r="J277" s="126"/>
      <c r="K277" s="126"/>
      <c r="L277" s="126"/>
      <c r="M277" s="227"/>
    </row>
    <row r="278" spans="1:13" ht="15">
      <c r="A278" s="82" t="str">
        <f t="shared" si="143"/>
        <v>В.Чепижный</v>
      </c>
      <c r="B278" s="2" t="str">
        <f t="shared" si="143"/>
        <v>RUS </v>
      </c>
      <c r="C278" s="4"/>
      <c r="D278" s="4"/>
      <c r="E278" s="4"/>
      <c r="F278" s="4"/>
      <c r="G278" s="4">
        <f t="shared" si="144"/>
        <v>1810.455368977985</v>
      </c>
      <c r="H278" s="126"/>
      <c r="I278" s="126"/>
      <c r="J278" s="126"/>
      <c r="K278" s="126"/>
      <c r="L278" s="126"/>
      <c r="M278" s="227"/>
    </row>
    <row r="279" spans="1:13" ht="15">
      <c r="A279" s="82" t="str">
        <f t="shared" si="143"/>
        <v>П.Мурашев</v>
      </c>
      <c r="B279" s="2" t="str">
        <f t="shared" si="143"/>
        <v>RUS </v>
      </c>
      <c r="C279" s="4"/>
      <c r="D279" s="4"/>
      <c r="E279" s="4"/>
      <c r="F279" s="4"/>
      <c r="G279" s="4">
        <f t="shared" si="144"/>
        <v>1794.7627540826659</v>
      </c>
      <c r="H279" s="126"/>
      <c r="I279" s="126"/>
      <c r="J279" s="126"/>
      <c r="K279" s="126"/>
      <c r="L279" s="126"/>
      <c r="M279" s="227"/>
    </row>
    <row r="280" spans="1:13" ht="15">
      <c r="A280" s="82" t="str">
        <f>A82</f>
        <v>W.Diaz</v>
      </c>
      <c r="B280" s="2" t="s">
        <v>189</v>
      </c>
      <c r="C280" s="4"/>
      <c r="D280" s="4"/>
      <c r="E280" s="4"/>
      <c r="F280" s="4"/>
      <c r="G280" s="4">
        <f t="shared" si="144"/>
        <v>1795.9215725705446</v>
      </c>
      <c r="H280" s="126"/>
      <c r="I280" s="126"/>
      <c r="J280" s="126"/>
      <c r="K280" s="126"/>
      <c r="L280" s="126"/>
      <c r="M280" s="227"/>
    </row>
    <row r="281" spans="1:13" ht="15">
      <c r="A281" s="82" t="str">
        <f>A83</f>
        <v>В.Шумарин </v>
      </c>
      <c r="B281" s="2" t="str">
        <f>B83</f>
        <v>RUS </v>
      </c>
      <c r="C281" s="4"/>
      <c r="D281" s="4"/>
      <c r="E281" s="4"/>
      <c r="F281" s="4"/>
      <c r="G281" s="4">
        <f t="shared" si="144"/>
        <v>1807.0210361272955</v>
      </c>
      <c r="H281" s="126"/>
      <c r="I281" s="126"/>
      <c r="J281" s="126"/>
      <c r="K281" s="126"/>
      <c r="L281" s="126"/>
      <c r="M281" s="227"/>
    </row>
    <row r="282" spans="1:13" ht="15.75" thickBot="1">
      <c r="A282" s="83" t="str">
        <f>A84</f>
        <v>Н.Кулигин</v>
      </c>
      <c r="B282" s="76" t="str">
        <f>B84</f>
        <v>UKR </v>
      </c>
      <c r="C282" s="77"/>
      <c r="D282" s="77"/>
      <c r="E282" s="77"/>
      <c r="F282" s="77"/>
      <c r="G282" s="77">
        <f t="shared" si="144"/>
        <v>1789.493001141973</v>
      </c>
      <c r="H282" s="127"/>
      <c r="I282" s="127"/>
      <c r="J282" s="127"/>
      <c r="K282" s="127"/>
      <c r="L282" s="127"/>
      <c r="M282" s="228"/>
    </row>
    <row r="283" spans="1:13" ht="15">
      <c r="A283" s="116" t="str">
        <f aca="true" t="shared" si="145" ref="A283:B292">A91</f>
        <v>Е.Пермяков</v>
      </c>
      <c r="B283" s="72" t="str">
        <f t="shared" si="145"/>
        <v>RUS </v>
      </c>
      <c r="C283" s="73"/>
      <c r="D283" s="73"/>
      <c r="E283" s="73"/>
      <c r="F283" s="73"/>
      <c r="G283" s="73"/>
      <c r="H283" s="140">
        <f>K91</f>
        <v>1839.3462452046474</v>
      </c>
      <c r="I283" s="139"/>
      <c r="J283" s="139"/>
      <c r="K283" s="139"/>
      <c r="L283" s="140"/>
      <c r="M283" s="229"/>
    </row>
    <row r="284" spans="1:13" ht="15">
      <c r="A284" s="117" t="str">
        <f t="shared" si="145"/>
        <v>П.Мурашев</v>
      </c>
      <c r="B284" s="2" t="str">
        <f t="shared" si="145"/>
        <v>RUS </v>
      </c>
      <c r="C284" s="4"/>
      <c r="D284" s="4"/>
      <c r="E284" s="4"/>
      <c r="F284" s="4"/>
      <c r="G284" s="4"/>
      <c r="H284" s="84">
        <f aca="true" t="shared" si="146" ref="H284:H292">K92</f>
        <v>1807.6015770532995</v>
      </c>
      <c r="I284" s="126"/>
      <c r="J284" s="126"/>
      <c r="K284" s="126"/>
      <c r="L284" s="84"/>
      <c r="M284" s="227"/>
    </row>
    <row r="285" spans="1:13" ht="15">
      <c r="A285" s="117" t="str">
        <f t="shared" si="145"/>
        <v>В.Шумарин </v>
      </c>
      <c r="B285" s="2" t="str">
        <f t="shared" si="145"/>
        <v>RUS </v>
      </c>
      <c r="C285" s="4"/>
      <c r="D285" s="4"/>
      <c r="E285" s="4"/>
      <c r="F285" s="4"/>
      <c r="G285" s="4"/>
      <c r="H285" s="84">
        <f t="shared" si="146"/>
        <v>1816.217202938559</v>
      </c>
      <c r="I285" s="126"/>
      <c r="J285" s="126"/>
      <c r="K285" s="126"/>
      <c r="L285" s="84"/>
      <c r="M285" s="227"/>
    </row>
    <row r="286" spans="1:13" ht="15">
      <c r="A286" s="117" t="str">
        <f t="shared" si="145"/>
        <v>А.Панкратьев </v>
      </c>
      <c r="B286" s="2" t="str">
        <f t="shared" si="145"/>
        <v>RUS </v>
      </c>
      <c r="C286" s="4"/>
      <c r="D286" s="4"/>
      <c r="E286" s="4"/>
      <c r="F286" s="4"/>
      <c r="G286" s="4"/>
      <c r="H286" s="84">
        <f t="shared" si="146"/>
        <v>1797.4042604161227</v>
      </c>
      <c r="I286" s="126"/>
      <c r="J286" s="126"/>
      <c r="K286" s="126"/>
      <c r="L286" s="84"/>
      <c r="M286" s="227"/>
    </row>
    <row r="287" spans="1:13" ht="15">
      <c r="A287" s="117" t="str">
        <f t="shared" si="145"/>
        <v>И.Антипин</v>
      </c>
      <c r="B287" s="2" t="str">
        <f t="shared" si="145"/>
        <v>RUS </v>
      </c>
      <c r="C287" s="4"/>
      <c r="D287" s="4"/>
      <c r="E287" s="4"/>
      <c r="F287" s="4"/>
      <c r="G287" s="4"/>
      <c r="H287" s="84">
        <f t="shared" si="146"/>
        <v>1798.4253864966972</v>
      </c>
      <c r="I287" s="126"/>
      <c r="J287" s="126"/>
      <c r="K287" s="126"/>
      <c r="L287" s="84"/>
      <c r="M287" s="227"/>
    </row>
    <row r="288" spans="1:13" ht="15">
      <c r="A288" s="117" t="str">
        <f t="shared" si="145"/>
        <v>Ю.Жарков</v>
      </c>
      <c r="B288" s="2" t="str">
        <f t="shared" si="145"/>
        <v>RUS </v>
      </c>
      <c r="C288" s="4"/>
      <c r="D288" s="4"/>
      <c r="E288" s="4"/>
      <c r="F288" s="4"/>
      <c r="G288" s="4"/>
      <c r="H288" s="84">
        <f t="shared" si="146"/>
        <v>1791.9968150681257</v>
      </c>
      <c r="I288" s="126"/>
      <c r="J288" s="126"/>
      <c r="K288" s="126"/>
      <c r="L288" s="84"/>
      <c r="M288" s="227"/>
    </row>
    <row r="289" spans="1:13" ht="15">
      <c r="A289" s="117" t="str">
        <f t="shared" si="145"/>
        <v>П.Рожков</v>
      </c>
      <c r="B289" s="2" t="str">
        <f t="shared" si="145"/>
        <v>RUS </v>
      </c>
      <c r="C289" s="4"/>
      <c r="D289" s="4"/>
      <c r="E289" s="4"/>
      <c r="F289" s="4"/>
      <c r="G289" s="4"/>
      <c r="H289" s="84">
        <f t="shared" si="146"/>
        <v>1785.6712441043458</v>
      </c>
      <c r="I289" s="126"/>
      <c r="J289" s="126"/>
      <c r="K289" s="126"/>
      <c r="L289" s="84"/>
      <c r="M289" s="227"/>
    </row>
    <row r="290" spans="1:13" ht="15">
      <c r="A290" s="117" t="str">
        <f t="shared" si="145"/>
        <v>Н.Харчишин</v>
      </c>
      <c r="B290" s="2" t="str">
        <f t="shared" si="145"/>
        <v>RUS</v>
      </c>
      <c r="C290" s="4"/>
      <c r="D290" s="4"/>
      <c r="E290" s="4"/>
      <c r="F290" s="4"/>
      <c r="G290" s="4"/>
      <c r="H290" s="84">
        <f t="shared" si="146"/>
        <v>1748.2598577210986</v>
      </c>
      <c r="I290" s="126"/>
      <c r="J290" s="126"/>
      <c r="K290" s="126"/>
      <c r="L290" s="84"/>
      <c r="M290" s="227"/>
    </row>
    <row r="291" spans="1:13" ht="15">
      <c r="A291" s="117" t="str">
        <f t="shared" si="145"/>
        <v>R.Lincoln</v>
      </c>
      <c r="B291" s="2" t="str">
        <f t="shared" si="145"/>
        <v>USA </v>
      </c>
      <c r="C291" s="4"/>
      <c r="D291" s="4"/>
      <c r="E291" s="4"/>
      <c r="F291" s="4"/>
      <c r="G291" s="4"/>
      <c r="H291" s="84">
        <f t="shared" si="146"/>
        <v>1796.0392956360477</v>
      </c>
      <c r="I291" s="126"/>
      <c r="J291" s="126"/>
      <c r="K291" s="126"/>
      <c r="L291" s="84"/>
      <c r="M291" s="227"/>
    </row>
    <row r="292" spans="1:13" ht="15.75" thickBot="1">
      <c r="A292" s="160" t="str">
        <f t="shared" si="145"/>
        <v>R.Aliovsadzade</v>
      </c>
      <c r="B292" s="76" t="str">
        <f t="shared" si="145"/>
        <v>USA </v>
      </c>
      <c r="C292" s="77"/>
      <c r="D292" s="77"/>
      <c r="E292" s="77"/>
      <c r="F292" s="77"/>
      <c r="G292" s="77"/>
      <c r="H292" s="151">
        <f t="shared" si="146"/>
        <v>1766.0491545855073</v>
      </c>
      <c r="I292" s="127"/>
      <c r="J292" s="127"/>
      <c r="K292" s="127"/>
      <c r="L292" s="151"/>
      <c r="M292" s="228"/>
    </row>
    <row r="293" spans="1:13" ht="15">
      <c r="A293" s="137" t="s">
        <v>25</v>
      </c>
      <c r="B293" s="148" t="s">
        <v>42</v>
      </c>
      <c r="C293" s="73"/>
      <c r="D293" s="73"/>
      <c r="E293" s="73"/>
      <c r="F293" s="73"/>
      <c r="G293" s="73"/>
      <c r="H293" s="73"/>
      <c r="I293" s="140">
        <v>1821.9043615344194</v>
      </c>
      <c r="J293" s="139"/>
      <c r="K293" s="139"/>
      <c r="L293" s="139"/>
      <c r="M293" s="229"/>
    </row>
    <row r="294" spans="1:13" ht="15">
      <c r="A294" s="138" t="s">
        <v>175</v>
      </c>
      <c r="B294" s="2" t="s">
        <v>40</v>
      </c>
      <c r="C294" s="4"/>
      <c r="D294" s="4"/>
      <c r="E294" s="4"/>
      <c r="F294" s="4"/>
      <c r="G294" s="4"/>
      <c r="H294" s="4"/>
      <c r="I294" s="84">
        <v>1816.3366113655131</v>
      </c>
      <c r="J294" s="126"/>
      <c r="K294" s="126"/>
      <c r="L294" s="126"/>
      <c r="M294" s="227"/>
    </row>
    <row r="295" spans="1:13" ht="15">
      <c r="A295" s="138" t="s">
        <v>271</v>
      </c>
      <c r="B295" s="15" t="s">
        <v>110</v>
      </c>
      <c r="C295" s="4"/>
      <c r="D295" s="4"/>
      <c r="E295" s="4"/>
      <c r="F295" s="4"/>
      <c r="G295" s="4"/>
      <c r="H295" s="4"/>
      <c r="I295" s="84">
        <v>1809.9080399369418</v>
      </c>
      <c r="J295" s="126"/>
      <c r="K295" s="126"/>
      <c r="L295" s="126"/>
      <c r="M295" s="227"/>
    </row>
    <row r="296" spans="1:13" ht="15">
      <c r="A296" s="138" t="s">
        <v>245</v>
      </c>
      <c r="B296" s="2" t="s">
        <v>42</v>
      </c>
      <c r="C296" s="4"/>
      <c r="D296" s="4"/>
      <c r="E296" s="4"/>
      <c r="F296" s="4"/>
      <c r="G296" s="4"/>
      <c r="H296" s="4"/>
      <c r="I296" s="84">
        <v>1814.6149688461828</v>
      </c>
      <c r="J296" s="126"/>
      <c r="K296" s="126"/>
      <c r="L296" s="126"/>
      <c r="M296" s="227"/>
    </row>
    <row r="297" spans="1:13" ht="15">
      <c r="A297" s="138" t="s">
        <v>20</v>
      </c>
      <c r="B297" s="15" t="s">
        <v>42</v>
      </c>
      <c r="C297" s="4"/>
      <c r="D297" s="4"/>
      <c r="E297" s="4"/>
      <c r="F297" s="4"/>
      <c r="G297" s="4"/>
      <c r="H297" s="4"/>
      <c r="I297" s="84">
        <v>1801.3915621950305</v>
      </c>
      <c r="J297" s="126"/>
      <c r="K297" s="126"/>
      <c r="L297" s="126"/>
      <c r="M297" s="227"/>
    </row>
    <row r="298" spans="1:13" ht="15">
      <c r="A298" s="138" t="s">
        <v>287</v>
      </c>
      <c r="B298" s="15" t="s">
        <v>42</v>
      </c>
      <c r="C298" s="4"/>
      <c r="D298" s="4"/>
      <c r="E298" s="4"/>
      <c r="F298" s="4"/>
      <c r="G298" s="4"/>
      <c r="H298" s="4"/>
      <c r="I298" s="84">
        <v>1830.6222505817882</v>
      </c>
      <c r="J298" s="126"/>
      <c r="K298" s="126"/>
      <c r="L298" s="126"/>
      <c r="M298" s="227"/>
    </row>
    <row r="299" spans="1:13" ht="15">
      <c r="A299" s="138" t="s">
        <v>272</v>
      </c>
      <c r="B299" s="2" t="s">
        <v>42</v>
      </c>
      <c r="C299" s="4"/>
      <c r="D299" s="4"/>
      <c r="E299" s="4"/>
      <c r="F299" s="4"/>
      <c r="G299" s="4"/>
      <c r="H299" s="4"/>
      <c r="I299" s="84">
        <v>1826.97755423767</v>
      </c>
      <c r="J299" s="126"/>
      <c r="K299" s="126"/>
      <c r="L299" s="126"/>
      <c r="M299" s="227"/>
    </row>
    <row r="300" spans="1:13" ht="15">
      <c r="A300" s="138" t="s">
        <v>61</v>
      </c>
      <c r="B300" s="2" t="s">
        <v>44</v>
      </c>
      <c r="C300" s="4"/>
      <c r="D300" s="4"/>
      <c r="E300" s="4"/>
      <c r="F300" s="4"/>
      <c r="G300" s="4"/>
      <c r="H300" s="4"/>
      <c r="I300" s="84">
        <v>1790.6223256512274</v>
      </c>
      <c r="J300" s="126"/>
      <c r="K300" s="126"/>
      <c r="L300" s="126"/>
      <c r="M300" s="227"/>
    </row>
    <row r="301" spans="1:13" ht="15">
      <c r="A301" s="138" t="s">
        <v>200</v>
      </c>
      <c r="B301" s="2" t="s">
        <v>44</v>
      </c>
      <c r="C301" s="4"/>
      <c r="D301" s="4"/>
      <c r="E301" s="4"/>
      <c r="F301" s="4"/>
      <c r="G301" s="4"/>
      <c r="H301" s="4"/>
      <c r="I301" s="84">
        <v>1790.6223256512274</v>
      </c>
      <c r="J301" s="126"/>
      <c r="K301" s="126"/>
      <c r="L301" s="126"/>
      <c r="M301" s="227"/>
    </row>
    <row r="302" spans="1:13" ht="15.75" thickBot="1">
      <c r="A302" s="230" t="s">
        <v>289</v>
      </c>
      <c r="B302" s="76" t="s">
        <v>44</v>
      </c>
      <c r="C302" s="77"/>
      <c r="D302" s="77"/>
      <c r="E302" s="77"/>
      <c r="F302" s="77"/>
      <c r="G302" s="77"/>
      <c r="H302" s="77"/>
      <c r="I302" s="151">
        <v>1780.8787628556415</v>
      </c>
      <c r="J302" s="127"/>
      <c r="K302" s="127"/>
      <c r="L302" s="127"/>
      <c r="M302" s="228"/>
    </row>
    <row r="303" spans="1:13" ht="15">
      <c r="A303" s="163" t="str">
        <f>A123</f>
        <v>В.Пильченко         </v>
      </c>
      <c r="B303" s="164" t="str">
        <f>B123</f>
        <v>RUS</v>
      </c>
      <c r="C303" s="73"/>
      <c r="D303" s="73"/>
      <c r="E303" s="73"/>
      <c r="F303" s="73"/>
      <c r="G303" s="73"/>
      <c r="H303" s="73"/>
      <c r="I303" s="73"/>
      <c r="J303" s="140">
        <f>K123</f>
        <v>1850.648646655358</v>
      </c>
      <c r="K303" s="139"/>
      <c r="L303" s="139"/>
      <c r="M303" s="229"/>
    </row>
    <row r="304" spans="1:13" ht="15">
      <c r="A304" s="165" t="str">
        <f aca="true" t="shared" si="147" ref="A304:B322">A124</f>
        <v>Е.Пермяков</v>
      </c>
      <c r="B304" s="162" t="str">
        <f t="shared" si="147"/>
        <v>RUS</v>
      </c>
      <c r="C304" s="4"/>
      <c r="D304" s="4"/>
      <c r="E304" s="4"/>
      <c r="F304" s="4"/>
      <c r="G304" s="4"/>
      <c r="H304" s="4"/>
      <c r="I304" s="4"/>
      <c r="J304" s="84">
        <f aca="true" t="shared" si="148" ref="J304:J322">K124</f>
        <v>1823.8313297440814</v>
      </c>
      <c r="K304" s="126"/>
      <c r="L304" s="126"/>
      <c r="M304" s="227"/>
    </row>
    <row r="305" spans="1:13" ht="15">
      <c r="A305" s="165" t="str">
        <f t="shared" si="147"/>
        <v>R.Lincoln</v>
      </c>
      <c r="B305" s="162" t="str">
        <f t="shared" si="147"/>
        <v>USA</v>
      </c>
      <c r="C305" s="4"/>
      <c r="D305" s="4"/>
      <c r="E305" s="4"/>
      <c r="F305" s="4"/>
      <c r="G305" s="4"/>
      <c r="H305" s="4"/>
      <c r="I305" s="4"/>
      <c r="J305" s="84">
        <f t="shared" si="148"/>
        <v>1833.1642451508224</v>
      </c>
      <c r="K305" s="126"/>
      <c r="L305" s="126"/>
      <c r="M305" s="227"/>
    </row>
    <row r="306" spans="1:13" ht="15">
      <c r="A306" s="165" t="str">
        <f t="shared" si="147"/>
        <v>П.Мурашев</v>
      </c>
      <c r="B306" s="162" t="str">
        <f t="shared" si="147"/>
        <v>RUS</v>
      </c>
      <c r="C306" s="4"/>
      <c r="D306" s="4"/>
      <c r="E306" s="4"/>
      <c r="F306" s="4"/>
      <c r="G306" s="4"/>
      <c r="H306" s="4"/>
      <c r="I306" s="4"/>
      <c r="J306" s="84">
        <f t="shared" si="148"/>
        <v>1815.0271406445902</v>
      </c>
      <c r="K306" s="126"/>
      <c r="L306" s="126"/>
      <c r="M306" s="227"/>
    </row>
    <row r="307" spans="1:13" ht="15">
      <c r="A307" s="165" t="str">
        <f t="shared" si="147"/>
        <v>Э.Наговицын</v>
      </c>
      <c r="B307" s="162" t="str">
        <f t="shared" si="147"/>
        <v>RUS</v>
      </c>
      <c r="C307" s="4"/>
      <c r="D307" s="4"/>
      <c r="E307" s="4"/>
      <c r="F307" s="4"/>
      <c r="G307" s="4"/>
      <c r="H307" s="4"/>
      <c r="I307" s="4"/>
      <c r="J307" s="84">
        <f t="shared" si="148"/>
        <v>1806.3469282395456</v>
      </c>
      <c r="K307" s="126"/>
      <c r="L307" s="126"/>
      <c r="M307" s="227"/>
    </row>
    <row r="308" spans="1:13" ht="15">
      <c r="A308" s="165" t="str">
        <f t="shared" si="147"/>
        <v>С.Абдуллаев </v>
      </c>
      <c r="B308" s="162" t="str">
        <f t="shared" si="147"/>
        <v>AZE</v>
      </c>
      <c r="C308" s="4"/>
      <c r="D308" s="4"/>
      <c r="E308" s="4"/>
      <c r="F308" s="4"/>
      <c r="G308" s="4"/>
      <c r="H308" s="4"/>
      <c r="I308" s="4"/>
      <c r="J308" s="84">
        <f t="shared" si="148"/>
        <v>1812.0772180839294</v>
      </c>
      <c r="K308" s="126"/>
      <c r="L308" s="126"/>
      <c r="M308" s="227"/>
    </row>
    <row r="309" spans="1:13" ht="15">
      <c r="A309" s="165" t="str">
        <f t="shared" si="147"/>
        <v>П.Новицкий             </v>
      </c>
      <c r="B309" s="162" t="str">
        <f t="shared" si="147"/>
        <v>UKR </v>
      </c>
      <c r="C309" s="4"/>
      <c r="D309" s="4"/>
      <c r="E309" s="4"/>
      <c r="F309" s="4"/>
      <c r="G309" s="4"/>
      <c r="H309" s="4"/>
      <c r="I309" s="4"/>
      <c r="J309" s="84">
        <f t="shared" si="148"/>
        <v>1808.0242643262777</v>
      </c>
      <c r="K309" s="126"/>
      <c r="L309" s="126"/>
      <c r="M309" s="227"/>
    </row>
    <row r="310" spans="1:13" ht="15">
      <c r="A310" s="165" t="str">
        <f t="shared" si="147"/>
        <v>В.Шумарин</v>
      </c>
      <c r="B310" s="162" t="str">
        <f t="shared" si="147"/>
        <v>RUS</v>
      </c>
      <c r="C310" s="4"/>
      <c r="D310" s="4"/>
      <c r="E310" s="4"/>
      <c r="F310" s="4"/>
      <c r="G310" s="4"/>
      <c r="H310" s="4"/>
      <c r="I310" s="4"/>
      <c r="J310" s="84">
        <f t="shared" si="148"/>
        <v>1811.6268898886349</v>
      </c>
      <c r="K310" s="126"/>
      <c r="L310" s="126"/>
      <c r="M310" s="227"/>
    </row>
    <row r="311" spans="1:13" ht="15">
      <c r="A311" s="165" t="str">
        <f t="shared" si="147"/>
        <v>Н.Чернявский</v>
      </c>
      <c r="B311" s="162" t="str">
        <f t="shared" si="147"/>
        <v>UKR</v>
      </c>
      <c r="C311" s="4"/>
      <c r="D311" s="4"/>
      <c r="E311" s="4"/>
      <c r="F311" s="4"/>
      <c r="G311" s="4"/>
      <c r="H311" s="4"/>
      <c r="I311" s="4"/>
      <c r="J311" s="84">
        <f t="shared" si="148"/>
        <v>1799.5714285714284</v>
      </c>
      <c r="K311" s="126"/>
      <c r="L311" s="126"/>
      <c r="M311" s="227"/>
    </row>
    <row r="312" spans="1:13" ht="15">
      <c r="A312" s="165" t="str">
        <f t="shared" si="147"/>
        <v>K.Mlynka</v>
      </c>
      <c r="B312" s="162" t="str">
        <f t="shared" si="147"/>
        <v>SVK</v>
      </c>
      <c r="C312" s="4"/>
      <c r="D312" s="4"/>
      <c r="E312" s="4"/>
      <c r="F312" s="4"/>
      <c r="G312" s="4"/>
      <c r="H312" s="4"/>
      <c r="I312" s="4"/>
      <c r="J312" s="84">
        <f t="shared" si="148"/>
        <v>1775.431078988126</v>
      </c>
      <c r="K312" s="126"/>
      <c r="L312" s="126"/>
      <c r="M312" s="227"/>
    </row>
    <row r="313" spans="1:13" ht="15">
      <c r="A313" s="165" t="str">
        <f t="shared" si="147"/>
        <v>D.Muller</v>
      </c>
      <c r="B313" s="162" t="str">
        <f t="shared" si="147"/>
        <v>GER</v>
      </c>
      <c r="C313" s="4"/>
      <c r="D313" s="4"/>
      <c r="E313" s="4"/>
      <c r="F313" s="4"/>
      <c r="G313" s="4"/>
      <c r="H313" s="4"/>
      <c r="I313" s="4"/>
      <c r="J313" s="84">
        <f t="shared" si="148"/>
        <v>1779.9343609410723</v>
      </c>
      <c r="K313" s="126"/>
      <c r="L313" s="126"/>
      <c r="M313" s="227"/>
    </row>
    <row r="314" spans="1:13" ht="15">
      <c r="A314" s="165" t="str">
        <f t="shared" si="147"/>
        <v>Z.Labai </v>
      </c>
      <c r="B314" s="162" t="str">
        <f t="shared" si="147"/>
        <v>SVK</v>
      </c>
      <c r="C314" s="4"/>
      <c r="D314" s="4"/>
      <c r="E314" s="4"/>
      <c r="F314" s="4"/>
      <c r="G314" s="4"/>
      <c r="H314" s="4"/>
      <c r="I314" s="4"/>
      <c r="J314" s="84">
        <f t="shared" si="148"/>
        <v>1773.505789512501</v>
      </c>
      <c r="K314" s="126"/>
      <c r="L314" s="126"/>
      <c r="M314" s="227"/>
    </row>
    <row r="315" spans="1:13" ht="15">
      <c r="A315" s="165" t="str">
        <f t="shared" si="147"/>
        <v>Э.Зарубин </v>
      </c>
      <c r="B315" s="162" t="str">
        <f t="shared" si="147"/>
        <v>RUS</v>
      </c>
      <c r="C315" s="4"/>
      <c r="D315" s="4"/>
      <c r="E315" s="4"/>
      <c r="F315" s="4"/>
      <c r="G315" s="4"/>
      <c r="H315" s="4"/>
      <c r="I315" s="4"/>
      <c r="J315" s="84">
        <f t="shared" si="148"/>
        <v>1755.120731617376</v>
      </c>
      <c r="K315" s="126"/>
      <c r="L315" s="126"/>
      <c r="M315" s="227"/>
    </row>
    <row r="316" spans="1:13" ht="15">
      <c r="A316" s="165" t="str">
        <f t="shared" si="147"/>
        <v>C.Ouellet</v>
      </c>
      <c r="B316" s="162" t="str">
        <f t="shared" si="147"/>
        <v>CAN</v>
      </c>
      <c r="C316" s="4"/>
      <c r="D316" s="4"/>
      <c r="E316" s="4"/>
      <c r="F316" s="4"/>
      <c r="G316" s="4"/>
      <c r="H316" s="4"/>
      <c r="I316" s="4"/>
      <c r="J316" s="84">
        <f t="shared" si="148"/>
        <v>1754.2200752267865</v>
      </c>
      <c r="K316" s="126"/>
      <c r="L316" s="126"/>
      <c r="M316" s="227"/>
    </row>
    <row r="317" spans="1:13" ht="15">
      <c r="A317" s="165" t="str">
        <f t="shared" si="147"/>
        <v>Б.Атанасов</v>
      </c>
      <c r="B317" s="162" t="str">
        <f t="shared" si="147"/>
        <v>BUL</v>
      </c>
      <c r="C317" s="4"/>
      <c r="D317" s="4"/>
      <c r="E317" s="4"/>
      <c r="F317" s="4"/>
      <c r="G317" s="4"/>
      <c r="H317" s="4"/>
      <c r="I317" s="4"/>
      <c r="J317" s="84">
        <f t="shared" si="148"/>
        <v>1747.7915037982152</v>
      </c>
      <c r="K317" s="126"/>
      <c r="L317" s="126"/>
      <c r="M317" s="227"/>
    </row>
    <row r="318" spans="1:13" ht="15">
      <c r="A318" s="165" t="str">
        <f t="shared" si="147"/>
        <v>Э. Абдуллаев </v>
      </c>
      <c r="B318" s="162" t="str">
        <f t="shared" si="147"/>
        <v>AZE</v>
      </c>
      <c r="C318" s="4"/>
      <c r="D318" s="4"/>
      <c r="E318" s="4"/>
      <c r="F318" s="4"/>
      <c r="G318" s="4"/>
      <c r="H318" s="4"/>
      <c r="I318" s="4"/>
      <c r="J318" s="84">
        <f t="shared" si="148"/>
        <v>1733.1330481598939</v>
      </c>
      <c r="K318" s="126"/>
      <c r="L318" s="126"/>
      <c r="M318" s="227"/>
    </row>
    <row r="319" spans="1:13" ht="15">
      <c r="A319" s="165" t="str">
        <f t="shared" si="147"/>
        <v>М.Чернушко        </v>
      </c>
      <c r="B319" s="162" t="str">
        <f t="shared" si="147"/>
        <v>RUS</v>
      </c>
      <c r="C319" s="4"/>
      <c r="D319" s="4"/>
      <c r="E319" s="4"/>
      <c r="F319" s="4"/>
      <c r="G319" s="4"/>
      <c r="H319" s="4"/>
      <c r="I319" s="4"/>
      <c r="J319" s="84">
        <f t="shared" si="148"/>
        <v>1722.0772180839294</v>
      </c>
      <c r="K319" s="126"/>
      <c r="L319" s="126"/>
      <c r="M319" s="227"/>
    </row>
    <row r="320" spans="1:13" ht="15">
      <c r="A320" s="165" t="str">
        <f t="shared" si="147"/>
        <v>V.Zamanov</v>
      </c>
      <c r="B320" s="162" t="str">
        <f t="shared" si="147"/>
        <v>AZE </v>
      </c>
      <c r="C320" s="4"/>
      <c r="D320" s="4"/>
      <c r="E320" s="4"/>
      <c r="F320" s="4"/>
      <c r="G320" s="4"/>
      <c r="H320" s="4"/>
      <c r="I320" s="4"/>
      <c r="J320" s="84">
        <f t="shared" si="148"/>
        <v>1715.648646655358</v>
      </c>
      <c r="K320" s="126"/>
      <c r="L320" s="126"/>
      <c r="M320" s="227"/>
    </row>
    <row r="321" spans="1:13" ht="15">
      <c r="A321" s="165" t="str">
        <f t="shared" si="147"/>
        <v>Н.Харчишин</v>
      </c>
      <c r="B321" s="162" t="str">
        <f t="shared" si="147"/>
        <v>RUS</v>
      </c>
      <c r="C321" s="4"/>
      <c r="D321" s="4"/>
      <c r="E321" s="4"/>
      <c r="F321" s="4"/>
      <c r="G321" s="4"/>
      <c r="H321" s="4"/>
      <c r="I321" s="4"/>
      <c r="J321" s="84">
        <f t="shared" si="148"/>
        <v>1661.9228556678222</v>
      </c>
      <c r="K321" s="126"/>
      <c r="L321" s="126"/>
      <c r="M321" s="227"/>
    </row>
    <row r="322" spans="1:13" ht="15.75" thickBot="1">
      <c r="A322" s="215" t="str">
        <f t="shared" si="147"/>
        <v>В.Кузьмичев</v>
      </c>
      <c r="B322" s="216" t="str">
        <f t="shared" si="147"/>
        <v>RUS</v>
      </c>
      <c r="C322" s="77"/>
      <c r="D322" s="77"/>
      <c r="E322" s="77"/>
      <c r="F322" s="77"/>
      <c r="G322" s="77"/>
      <c r="H322" s="77"/>
      <c r="I322" s="77"/>
      <c r="J322" s="151">
        <f t="shared" si="148"/>
        <v>1554.9343609410723</v>
      </c>
      <c r="K322" s="127"/>
      <c r="L322" s="127"/>
      <c r="M322" s="228"/>
    </row>
    <row r="323" spans="1:13" ht="15">
      <c r="A323" s="163" t="str">
        <f aca="true" t="shared" si="149" ref="A323:B331">A149</f>
        <v>А.Оганесян</v>
      </c>
      <c r="B323" s="164" t="str">
        <f t="shared" si="149"/>
        <v>RUS </v>
      </c>
      <c r="C323" s="73"/>
      <c r="D323" s="73"/>
      <c r="E323" s="73"/>
      <c r="F323" s="73"/>
      <c r="G323" s="73"/>
      <c r="H323" s="73"/>
      <c r="I323" s="73"/>
      <c r="J323" s="73"/>
      <c r="K323" s="140">
        <f>K149</f>
        <v>1813.2221925306314</v>
      </c>
      <c r="L323" s="139"/>
      <c r="M323" s="229"/>
    </row>
    <row r="324" spans="1:13" ht="15">
      <c r="A324" s="165" t="str">
        <f t="shared" si="149"/>
        <v>Э.Наговицын</v>
      </c>
      <c r="B324" s="162" t="str">
        <f t="shared" si="149"/>
        <v>RUS </v>
      </c>
      <c r="C324" s="4"/>
      <c r="D324" s="4"/>
      <c r="E324" s="4"/>
      <c r="F324" s="4"/>
      <c r="G324" s="4"/>
      <c r="H324" s="4"/>
      <c r="I324" s="4"/>
      <c r="J324" s="4"/>
      <c r="K324" s="84">
        <f aca="true" t="shared" si="150" ref="K324:K331">K150</f>
        <v>1810.9080415773167</v>
      </c>
      <c r="L324" s="126"/>
      <c r="M324" s="227"/>
    </row>
    <row r="325" spans="1:13" ht="15">
      <c r="A325" s="165" t="str">
        <f t="shared" si="149"/>
        <v>В.Шматов</v>
      </c>
      <c r="B325" s="162" t="str">
        <f t="shared" si="149"/>
        <v>RUS </v>
      </c>
      <c r="C325" s="4"/>
      <c r="D325" s="4"/>
      <c r="E325" s="4"/>
      <c r="F325" s="4"/>
      <c r="G325" s="4"/>
      <c r="H325" s="4"/>
      <c r="I325" s="4"/>
      <c r="J325" s="4"/>
      <c r="K325" s="84">
        <f t="shared" si="150"/>
        <v>1794.8385637533295</v>
      </c>
      <c r="L325" s="126"/>
      <c r="M325" s="227"/>
    </row>
    <row r="326" spans="1:13" ht="15">
      <c r="A326" s="165" t="str">
        <f t="shared" si="149"/>
        <v>В.Кузьмичев</v>
      </c>
      <c r="B326" s="162" t="str">
        <f t="shared" si="149"/>
        <v>RUS </v>
      </c>
      <c r="C326" s="4"/>
      <c r="D326" s="4"/>
      <c r="E326" s="4"/>
      <c r="F326" s="4"/>
      <c r="G326" s="4"/>
      <c r="H326" s="4"/>
      <c r="I326" s="4"/>
      <c r="J326" s="4"/>
      <c r="K326" s="84">
        <f t="shared" si="150"/>
        <v>1628.6431701956444</v>
      </c>
      <c r="L326" s="126"/>
      <c r="M326" s="227"/>
    </row>
    <row r="327" spans="1:13" ht="15">
      <c r="A327" s="165" t="str">
        <f t="shared" si="149"/>
        <v>В.Матэуш</v>
      </c>
      <c r="B327" s="162" t="str">
        <f t="shared" si="149"/>
        <v>RUS </v>
      </c>
      <c r="C327" s="4"/>
      <c r="D327" s="4"/>
      <c r="E327" s="4"/>
      <c r="F327" s="4"/>
      <c r="G327" s="4"/>
      <c r="H327" s="4"/>
      <c r="I327" s="4"/>
      <c r="J327" s="4"/>
      <c r="K327" s="84">
        <f t="shared" si="150"/>
        <v>1787.507906816346</v>
      </c>
      <c r="L327" s="126"/>
      <c r="M327" s="227"/>
    </row>
    <row r="328" spans="1:13" ht="15">
      <c r="A328" s="165" t="str">
        <f t="shared" si="149"/>
        <v>Н.Чернявский</v>
      </c>
      <c r="B328" s="162" t="str">
        <f t="shared" si="149"/>
        <v>UKR </v>
      </c>
      <c r="C328" s="4"/>
      <c r="D328" s="4"/>
      <c r="E328" s="4"/>
      <c r="F328" s="4"/>
      <c r="G328" s="4"/>
      <c r="H328" s="4"/>
      <c r="I328" s="4"/>
      <c r="J328" s="4"/>
      <c r="K328" s="84">
        <f t="shared" si="150"/>
        <v>1780.8015123221476</v>
      </c>
      <c r="L328" s="126"/>
      <c r="M328" s="227"/>
    </row>
    <row r="329" spans="1:13" ht="15">
      <c r="A329" s="165" t="str">
        <f t="shared" si="149"/>
        <v>В.Клипачёв</v>
      </c>
      <c r="B329" s="162" t="str">
        <f t="shared" si="149"/>
        <v>RUS </v>
      </c>
      <c r="C329" s="4"/>
      <c r="D329" s="4"/>
      <c r="E329" s="4"/>
      <c r="F329" s="4"/>
      <c r="G329" s="4"/>
      <c r="H329" s="4"/>
      <c r="I329" s="4"/>
      <c r="J329" s="4"/>
      <c r="K329" s="84">
        <f t="shared" si="150"/>
        <v>1781.0793353877743</v>
      </c>
      <c r="L329" s="126"/>
      <c r="M329" s="227"/>
    </row>
    <row r="330" spans="1:13" ht="15">
      <c r="A330" s="165" t="str">
        <f t="shared" si="149"/>
        <v>В.Воронин</v>
      </c>
      <c r="B330" s="162" t="str">
        <f t="shared" si="149"/>
        <v>RUS </v>
      </c>
      <c r="C330" s="4"/>
      <c r="D330" s="4"/>
      <c r="E330" s="4"/>
      <c r="F330" s="4"/>
      <c r="G330" s="4"/>
      <c r="H330" s="4"/>
      <c r="I330" s="4"/>
      <c r="J330" s="4"/>
      <c r="K330" s="84">
        <f t="shared" si="150"/>
        <v>1757.665670915052</v>
      </c>
      <c r="L330" s="126"/>
      <c r="M330" s="227"/>
    </row>
    <row r="331" spans="1:13" ht="15.75" thickBot="1">
      <c r="A331" s="215" t="str">
        <f t="shared" si="149"/>
        <v>П.Рожков</v>
      </c>
      <c r="B331" s="216" t="str">
        <f t="shared" si="149"/>
        <v>RUS</v>
      </c>
      <c r="C331" s="77"/>
      <c r="D331" s="77"/>
      <c r="E331" s="77"/>
      <c r="F331" s="77"/>
      <c r="G331" s="77"/>
      <c r="H331" s="77"/>
      <c r="I331" s="77"/>
      <c r="J331" s="77"/>
      <c r="K331" s="151">
        <f t="shared" si="150"/>
        <v>1762.255348941147</v>
      </c>
      <c r="L331" s="127"/>
      <c r="M331" s="228"/>
    </row>
    <row r="332" spans="1:13" ht="15">
      <c r="A332" s="163" t="str">
        <f>A164</f>
        <v>С.Абдуллаев </v>
      </c>
      <c r="B332" s="164" t="str">
        <f>B164</f>
        <v>AZE</v>
      </c>
      <c r="C332" s="73"/>
      <c r="D332" s="73"/>
      <c r="E332" s="73"/>
      <c r="F332" s="73"/>
      <c r="G332" s="73"/>
      <c r="H332" s="73"/>
      <c r="I332" s="73"/>
      <c r="J332" s="73"/>
      <c r="K332" s="140"/>
      <c r="L332" s="140">
        <f>K164</f>
        <v>1825.2941034307669</v>
      </c>
      <c r="M332" s="229"/>
    </row>
    <row r="333" spans="1:13" ht="15">
      <c r="A333" s="165" t="str">
        <f aca="true" t="shared" si="151" ref="A333:B340">A165</f>
        <v>Е.Пермяков</v>
      </c>
      <c r="B333" s="162" t="str">
        <f t="shared" si="151"/>
        <v>RUS </v>
      </c>
      <c r="C333" s="4"/>
      <c r="D333" s="4"/>
      <c r="E333" s="4"/>
      <c r="F333" s="4"/>
      <c r="G333" s="4"/>
      <c r="H333" s="4"/>
      <c r="I333" s="4"/>
      <c r="J333" s="4"/>
      <c r="K333" s="84"/>
      <c r="L333" s="84">
        <f aca="true" t="shared" si="152" ref="L333:L340">K165</f>
        <v>1832.7926080464583</v>
      </c>
      <c r="M333" s="227"/>
    </row>
    <row r="334" spans="1:13" ht="15">
      <c r="A334" s="165" t="str">
        <f t="shared" si="151"/>
        <v>А.Оганесян</v>
      </c>
      <c r="B334" s="162" t="str">
        <f t="shared" si="151"/>
        <v>RUS </v>
      </c>
      <c r="C334" s="4"/>
      <c r="D334" s="4"/>
      <c r="E334" s="4"/>
      <c r="F334" s="4"/>
      <c r="G334" s="4"/>
      <c r="H334" s="4"/>
      <c r="I334" s="4"/>
      <c r="J334" s="4"/>
      <c r="K334" s="84"/>
      <c r="L334" s="84">
        <f t="shared" si="152"/>
        <v>1813.1673940101678</v>
      </c>
      <c r="M334" s="227"/>
    </row>
    <row r="335" spans="1:13" ht="15">
      <c r="A335" s="165" t="str">
        <f t="shared" si="151"/>
        <v>Э.Наговыицын </v>
      </c>
      <c r="B335" s="162" t="str">
        <f t="shared" si="151"/>
        <v>RUS </v>
      </c>
      <c r="C335" s="4"/>
      <c r="D335" s="4"/>
      <c r="E335" s="4"/>
      <c r="F335" s="4"/>
      <c r="G335" s="4"/>
      <c r="H335" s="4"/>
      <c r="I335" s="4"/>
      <c r="J335" s="4"/>
      <c r="K335" s="84"/>
      <c r="L335" s="84">
        <f t="shared" si="152"/>
        <v>1805.2625160680495</v>
      </c>
      <c r="M335" s="227"/>
    </row>
    <row r="336" spans="1:13" ht="15">
      <c r="A336" s="165" t="str">
        <f t="shared" si="151"/>
        <v>В.Кузьмичев </v>
      </c>
      <c r="B336" s="162" t="str">
        <f t="shared" si="151"/>
        <v>RUS </v>
      </c>
      <c r="C336" s="4"/>
      <c r="D336" s="4"/>
      <c r="E336" s="4"/>
      <c r="F336" s="4"/>
      <c r="G336" s="4"/>
      <c r="H336" s="4"/>
      <c r="I336" s="4"/>
      <c r="J336" s="4"/>
      <c r="K336" s="84"/>
      <c r="L336" s="84">
        <f t="shared" si="152"/>
        <v>1682.558549369306</v>
      </c>
      <c r="M336" s="227"/>
    </row>
    <row r="337" spans="1:13" ht="15">
      <c r="A337" s="165" t="str">
        <f t="shared" si="151"/>
        <v>В.Марковций</v>
      </c>
      <c r="B337" s="162" t="str">
        <f t="shared" si="151"/>
        <v>UKR </v>
      </c>
      <c r="C337" s="4"/>
      <c r="D337" s="4"/>
      <c r="E337" s="4"/>
      <c r="F337" s="4"/>
      <c r="G337" s="4"/>
      <c r="H337" s="4"/>
      <c r="I337" s="4"/>
      <c r="J337" s="4"/>
      <c r="K337" s="84"/>
      <c r="L337" s="84">
        <f t="shared" si="152"/>
        <v>1785.4466167790652</v>
      </c>
      <c r="M337" s="227"/>
    </row>
    <row r="338" spans="1:13" ht="15">
      <c r="A338" s="165" t="str">
        <f t="shared" si="151"/>
        <v>Н.Чернявский </v>
      </c>
      <c r="B338" s="162" t="str">
        <f t="shared" si="151"/>
        <v>UKR </v>
      </c>
      <c r="C338" s="4"/>
      <c r="D338" s="4"/>
      <c r="E338" s="4"/>
      <c r="F338" s="4"/>
      <c r="G338" s="4"/>
      <c r="H338" s="4"/>
      <c r="I338" s="4"/>
      <c r="J338" s="4"/>
      <c r="K338" s="84"/>
      <c r="L338" s="84">
        <f t="shared" si="152"/>
        <v>1773.1989920644967</v>
      </c>
      <c r="M338" s="227"/>
    </row>
    <row r="339" spans="1:13" ht="15">
      <c r="A339" s="165" t="str">
        <f t="shared" si="151"/>
        <v>Н.Акимов </v>
      </c>
      <c r="B339" s="162" t="str">
        <f t="shared" si="151"/>
        <v>KAZ</v>
      </c>
      <c r="C339" s="4"/>
      <c r="D339" s="4"/>
      <c r="E339" s="4"/>
      <c r="F339" s="4"/>
      <c r="G339" s="4"/>
      <c r="H339" s="4"/>
      <c r="I339" s="4"/>
      <c r="J339" s="4"/>
      <c r="K339" s="84"/>
      <c r="L339" s="84">
        <f t="shared" si="152"/>
        <v>1779.0180453504938</v>
      </c>
      <c r="M339" s="227"/>
    </row>
    <row r="340" spans="1:13" ht="15.75" thickBot="1">
      <c r="A340" s="187" t="str">
        <f t="shared" si="151"/>
        <v>Н.Кравцов </v>
      </c>
      <c r="B340" s="188" t="str">
        <f t="shared" si="151"/>
        <v>RUS</v>
      </c>
      <c r="C340" s="71"/>
      <c r="D340" s="71"/>
      <c r="E340" s="71"/>
      <c r="F340" s="71"/>
      <c r="G340" s="71"/>
      <c r="H340" s="71"/>
      <c r="I340" s="71"/>
      <c r="J340" s="71"/>
      <c r="K340" s="124"/>
      <c r="L340" s="124">
        <f t="shared" si="152"/>
        <v>1772.3160679063753</v>
      </c>
      <c r="M340" s="231"/>
    </row>
    <row r="341" spans="1:13" ht="15">
      <c r="A341" s="163" t="str">
        <f>A179</f>
        <v>В.Марковций</v>
      </c>
      <c r="B341" s="164" t="str">
        <f>B179</f>
        <v>UKR </v>
      </c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4">
        <f>K179</f>
        <v>1805.1018859382882</v>
      </c>
    </row>
    <row r="342" spans="1:13" ht="15">
      <c r="A342" s="165" t="str">
        <f aca="true" t="shared" si="153" ref="A342:B351">A180</f>
        <v>Э.Наговицын</v>
      </c>
      <c r="B342" s="162" t="str">
        <f t="shared" si="153"/>
        <v>RUS 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75">
        <f aca="true" t="shared" si="154" ref="M342:M351">K180</f>
        <v>1812.346377258267</v>
      </c>
    </row>
    <row r="343" spans="1:13" ht="15">
      <c r="A343" s="165" t="str">
        <f t="shared" si="153"/>
        <v>В.Копыл </v>
      </c>
      <c r="B343" s="162" t="str">
        <f t="shared" si="153"/>
        <v>UKR 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75">
        <f t="shared" si="154"/>
        <v>1802.2866452467542</v>
      </c>
    </row>
    <row r="344" spans="1:13" ht="15">
      <c r="A344" s="165" t="str">
        <f t="shared" si="153"/>
        <v>Ю.Парамонов </v>
      </c>
      <c r="B344" s="162" t="str">
        <f t="shared" si="153"/>
        <v>RUS 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75">
        <f t="shared" si="154"/>
        <v>1795.8580738181827</v>
      </c>
    </row>
    <row r="345" spans="1:13" ht="15">
      <c r="A345" s="165" t="str">
        <f t="shared" si="153"/>
        <v>Н.Харчишин </v>
      </c>
      <c r="B345" s="162" t="str">
        <f t="shared" si="153"/>
        <v>RUS 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75">
        <f t="shared" si="154"/>
        <v>1700.5842015067708</v>
      </c>
    </row>
    <row r="346" spans="1:13" ht="15">
      <c r="A346" s="165" t="str">
        <f t="shared" si="153"/>
        <v>Э.Зарубин </v>
      </c>
      <c r="B346" s="162" t="str">
        <f t="shared" si="153"/>
        <v>RUS 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75">
        <f t="shared" si="154"/>
        <v>1764.8911697299204</v>
      </c>
    </row>
    <row r="347" spans="1:13" ht="15">
      <c r="A347" s="165" t="str">
        <f t="shared" si="153"/>
        <v>Ю.Алексеев </v>
      </c>
      <c r="B347" s="162" t="str">
        <f t="shared" si="153"/>
        <v>RUS 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75">
        <f t="shared" si="154"/>
        <v>1792.4290934652822</v>
      </c>
    </row>
    <row r="348" spans="1:13" ht="15">
      <c r="A348" s="165" t="str">
        <f t="shared" si="153"/>
        <v>Н.Чернявский </v>
      </c>
      <c r="B348" s="162" t="str">
        <f t="shared" si="153"/>
        <v>RUS 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75">
        <f t="shared" si="154"/>
        <v>1764.5081107320716</v>
      </c>
    </row>
    <row r="349" spans="1:13" ht="15">
      <c r="A349" s="165" t="str">
        <f t="shared" si="153"/>
        <v>В.Клипачёв </v>
      </c>
      <c r="B349" s="162" t="str">
        <f t="shared" si="153"/>
        <v>RUS 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75">
        <f t="shared" si="154"/>
        <v>1769.9455843065962</v>
      </c>
    </row>
    <row r="350" spans="1:13" ht="15">
      <c r="A350" s="165" t="str">
        <f t="shared" si="153"/>
        <v>В.Воронин </v>
      </c>
      <c r="B350" s="162" t="str">
        <f t="shared" si="153"/>
        <v>RUS 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75">
        <f t="shared" si="154"/>
        <v>1747.3614754057992</v>
      </c>
    </row>
    <row r="351" spans="1:13" ht="15">
      <c r="A351" s="187" t="str">
        <f t="shared" si="153"/>
        <v>Э.Абдуллаев </v>
      </c>
      <c r="B351" s="188" t="str">
        <f t="shared" si="153"/>
        <v>AZE</v>
      </c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250">
        <f t="shared" si="154"/>
        <v>1794.0254086388218</v>
      </c>
    </row>
    <row r="352" spans="1:14" ht="15">
      <c r="A352" s="249" t="str">
        <f>A196</f>
        <v>В. Марковций</v>
      </c>
      <c r="B352" s="162" t="str">
        <f>B196</f>
        <v>UKR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>
        <f>K196</f>
        <v>1829.4653500122372</v>
      </c>
    </row>
    <row r="353" spans="1:14" ht="15">
      <c r="A353" s="249" t="str">
        <f aca="true" t="shared" si="155" ref="A353:B378">A197</f>
        <v>П. Мурашев</v>
      </c>
      <c r="B353" s="162" t="str">
        <f t="shared" si="155"/>
        <v>RUS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f aca="true" t="shared" si="156" ref="N353:N378">K197</f>
        <v>1833.855545547414</v>
      </c>
    </row>
    <row r="354" spans="1:14" ht="15">
      <c r="A354" s="249" t="str">
        <f t="shared" si="155"/>
        <v>Э. Зарубин</v>
      </c>
      <c r="B354" s="162" t="str">
        <f t="shared" si="155"/>
        <v>RUS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>
        <f t="shared" si="156"/>
        <v>1789.0140505187933</v>
      </c>
    </row>
    <row r="355" spans="1:14" ht="15">
      <c r="A355" s="249" t="str">
        <f t="shared" si="155"/>
        <v>В. Кожакин</v>
      </c>
      <c r="B355" s="162" t="str">
        <f t="shared" si="155"/>
        <v>RUS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>
        <f t="shared" si="156"/>
        <v>1814.3064129519141</v>
      </c>
    </row>
    <row r="356" spans="1:14" ht="15">
      <c r="A356" s="249" t="str">
        <f t="shared" si="155"/>
        <v>В. Шумарин</v>
      </c>
      <c r="B356" s="162" t="str">
        <f t="shared" si="155"/>
        <v>RUS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>
        <f t="shared" si="156"/>
        <v>1823.2146444043071</v>
      </c>
    </row>
    <row r="357" spans="1:14" ht="15">
      <c r="A357" s="249" t="str">
        <f t="shared" si="155"/>
        <v>А. Кожакина</v>
      </c>
      <c r="B357" s="162" t="str">
        <f t="shared" si="155"/>
        <v>RUS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>
        <f t="shared" si="156"/>
        <v>1812.6992700947712</v>
      </c>
    </row>
    <row r="358" spans="1:14" ht="15">
      <c r="A358" s="249" t="str">
        <f t="shared" si="155"/>
        <v>K. Velikhanov</v>
      </c>
      <c r="B358" s="162" t="str">
        <f t="shared" si="155"/>
        <v>AZE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>
        <f t="shared" si="156"/>
        <v>1811.0921272376283</v>
      </c>
    </row>
    <row r="359" spans="1:14" ht="15">
      <c r="A359" s="249" t="str">
        <f t="shared" si="155"/>
        <v>Ю. Алексеев</v>
      </c>
      <c r="B359" s="162" t="str">
        <f t="shared" si="155"/>
        <v>RUS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>
        <f t="shared" si="156"/>
        <v>1802.0772028003748</v>
      </c>
    </row>
    <row r="360" spans="1:14" ht="15">
      <c r="A360" s="249" t="str">
        <f t="shared" si="155"/>
        <v>S. Abdullayev</v>
      </c>
      <c r="B360" s="162" t="str">
        <f t="shared" si="155"/>
        <v>AZE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>
        <f t="shared" si="156"/>
        <v>1807.8778415233428</v>
      </c>
    </row>
    <row r="361" spans="1:14" ht="15">
      <c r="A361" s="249" t="str">
        <f t="shared" si="155"/>
        <v>А. Тюнин</v>
      </c>
      <c r="B361" s="162" t="str">
        <f t="shared" si="155"/>
        <v>RUS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>
        <f t="shared" si="156"/>
        <v>1807.8778415233428</v>
      </c>
    </row>
    <row r="362" spans="1:14" ht="15">
      <c r="A362" s="249" t="str">
        <f t="shared" si="155"/>
        <v>K. Mlynka</v>
      </c>
      <c r="B362" s="162" t="str">
        <f t="shared" si="155"/>
        <v>SVK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>
        <f t="shared" si="156"/>
        <v>1787.4466075287005</v>
      </c>
    </row>
    <row r="363" spans="1:14" ht="15">
      <c r="A363" s="249" t="str">
        <f t="shared" si="155"/>
        <v>П. Новiцький</v>
      </c>
      <c r="B363" s="162" t="str">
        <f t="shared" si="155"/>
        <v>UKR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>
        <f t="shared" si="156"/>
        <v>1809.2044030454244</v>
      </c>
    </row>
    <row r="364" spans="1:14" ht="15">
      <c r="A364" s="249" t="str">
        <f t="shared" si="155"/>
        <v>Н. Кравцов</v>
      </c>
      <c r="B364" s="162" t="str">
        <f t="shared" si="155"/>
        <v>RUS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>
        <f t="shared" si="156"/>
        <v>1777.0242498707005</v>
      </c>
    </row>
    <row r="365" spans="1:14" ht="15">
      <c r="A365" s="249" t="str">
        <f t="shared" si="155"/>
        <v>E. Abdullayev</v>
      </c>
      <c r="B365" s="162" t="str">
        <f t="shared" si="155"/>
        <v>AZE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>
        <f t="shared" si="156"/>
        <v>1796.6278415233428</v>
      </c>
    </row>
    <row r="366" spans="1:14" ht="15">
      <c r="A366" s="249" t="str">
        <f t="shared" si="155"/>
        <v>М. Гальма</v>
      </c>
      <c r="B366" s="162" t="str">
        <f t="shared" si="155"/>
        <v>UKR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>
        <f t="shared" si="156"/>
        <v>1793.413555809057</v>
      </c>
    </row>
    <row r="367" spans="1:14" ht="15">
      <c r="A367" s="249" t="str">
        <f t="shared" si="155"/>
        <v>К. Павленко</v>
      </c>
      <c r="B367" s="162" t="str">
        <f t="shared" si="155"/>
        <v>RUS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>
        <f t="shared" si="156"/>
        <v>1791.8064129519141</v>
      </c>
    </row>
    <row r="368" spans="1:14" ht="15">
      <c r="A368" s="249" t="str">
        <f t="shared" si="155"/>
        <v>Н. Харчишин</v>
      </c>
      <c r="B368" s="162" t="str">
        <f t="shared" si="155"/>
        <v>RUS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>
        <f t="shared" si="156"/>
        <v>1714.0293784483538</v>
      </c>
    </row>
    <row r="369" spans="1:14" ht="15">
      <c r="A369" s="249" t="str">
        <f t="shared" si="155"/>
        <v>Д. Утарова</v>
      </c>
      <c r="B369" s="162" t="str">
        <f t="shared" si="155"/>
        <v>RUS 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>
        <f t="shared" si="156"/>
        <v>1790.1992700947712</v>
      </c>
    </row>
    <row r="370" spans="1:14" ht="15">
      <c r="A370" s="249" t="str">
        <f t="shared" si="155"/>
        <v>А. Шаклеина</v>
      </c>
      <c r="B370" s="162" t="str">
        <f t="shared" si="155"/>
        <v>RUS 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>
        <f t="shared" si="156"/>
        <v>1790.1992700947712</v>
      </c>
    </row>
    <row r="371" spans="1:14" ht="15">
      <c r="A371" s="249" t="str">
        <f t="shared" si="155"/>
        <v>Э. Наговицын</v>
      </c>
      <c r="B371" s="162" t="str">
        <f t="shared" si="155"/>
        <v>RUS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>
        <f t="shared" si="156"/>
        <v>1798.051611869259</v>
      </c>
    </row>
    <row r="372" spans="1:14" ht="15">
      <c r="A372" s="249" t="str">
        <f t="shared" si="155"/>
        <v>М. Атаманова</v>
      </c>
      <c r="B372" s="162" t="str">
        <f t="shared" si="155"/>
        <v>RUS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>
        <f t="shared" si="156"/>
        <v>1783.7706986662</v>
      </c>
    </row>
    <row r="373" spans="1:14" ht="15">
      <c r="A373" s="249" t="str">
        <f t="shared" si="155"/>
        <v>В. Желтухов</v>
      </c>
      <c r="B373" s="162" t="str">
        <f t="shared" si="155"/>
        <v>RUS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>
        <f t="shared" si="156"/>
        <v>1776.5857597544025</v>
      </c>
    </row>
    <row r="374" spans="1:14" ht="15">
      <c r="A374" s="249" t="str">
        <f t="shared" si="155"/>
        <v>Б. Атанасов</v>
      </c>
      <c r="B374" s="162" t="str">
        <f t="shared" si="155"/>
        <v>BUL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>
        <f t="shared" si="156"/>
        <v>1742.1627153090112</v>
      </c>
    </row>
    <row r="375" spans="1:14" ht="15">
      <c r="A375" s="249" t="str">
        <f t="shared" si="155"/>
        <v>Е. Оплян</v>
      </c>
      <c r="B375" s="162" t="str">
        <f t="shared" si="155"/>
        <v>RUS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>
        <f t="shared" si="156"/>
        <v>1782.163555809057</v>
      </c>
    </row>
    <row r="376" spans="1:14" ht="15">
      <c r="A376" s="249" t="str">
        <f t="shared" si="155"/>
        <v>Е. Иванюкович</v>
      </c>
      <c r="B376" s="162" t="str">
        <f t="shared" si="155"/>
        <v>RUS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>
        <f t="shared" si="156"/>
        <v>1780.5564129519141</v>
      </c>
    </row>
    <row r="377" spans="1:14" ht="15">
      <c r="A377" s="249" t="str">
        <f t="shared" si="155"/>
        <v>С. Онуфриенко</v>
      </c>
      <c r="B377" s="162" t="str">
        <f t="shared" si="155"/>
        <v>RUS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>
        <f t="shared" si="156"/>
        <v>1777.3421272376283</v>
      </c>
    </row>
    <row r="378" spans="1:14" ht="15">
      <c r="A378" s="249" t="str">
        <f t="shared" si="155"/>
        <v>А. Утарова</v>
      </c>
      <c r="B378" s="162" t="str">
        <f t="shared" si="155"/>
        <v>RUS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>
        <f t="shared" si="156"/>
        <v>1774.1278415233428</v>
      </c>
    </row>
    <row r="379" spans="1:13" ht="15">
      <c r="A379" s="161"/>
      <c r="B379" s="183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3:10" ht="16.5" thickBot="1">
      <c r="C380" s="87" t="s">
        <v>206</v>
      </c>
      <c r="I380" s="5"/>
      <c r="J380" s="5"/>
    </row>
    <row r="381" spans="1:15" ht="16.5" thickBot="1">
      <c r="A381" s="233" t="s">
        <v>64</v>
      </c>
      <c r="B381" s="234" t="s">
        <v>65</v>
      </c>
      <c r="C381" s="234" t="s">
        <v>163</v>
      </c>
      <c r="D381" s="92" t="s">
        <v>164</v>
      </c>
      <c r="E381" s="92" t="s">
        <v>165</v>
      </c>
      <c r="F381" s="92" t="s">
        <v>166</v>
      </c>
      <c r="G381" s="93" t="s">
        <v>167</v>
      </c>
      <c r="H381" s="93" t="s">
        <v>240</v>
      </c>
      <c r="I381" s="93" t="s">
        <v>273</v>
      </c>
      <c r="J381" s="92" t="s">
        <v>307</v>
      </c>
      <c r="K381" s="93" t="s">
        <v>346</v>
      </c>
      <c r="L381" s="93" t="s">
        <v>384</v>
      </c>
      <c r="M381" s="190" t="s">
        <v>399</v>
      </c>
      <c r="N381" s="130" t="s">
        <v>447</v>
      </c>
      <c r="O381" s="166" t="s">
        <v>168</v>
      </c>
    </row>
    <row r="382" spans="1:15" ht="15">
      <c r="A382" s="131" t="s">
        <v>23</v>
      </c>
      <c r="B382" s="26" t="s">
        <v>42</v>
      </c>
      <c r="C382" s="33">
        <v>1867.2857142857142</v>
      </c>
      <c r="D382" s="33"/>
      <c r="E382" s="33"/>
      <c r="F382" s="33"/>
      <c r="G382" s="33"/>
      <c r="H382" s="33"/>
      <c r="I382" s="33"/>
      <c r="J382" s="33"/>
      <c r="K382" s="179"/>
      <c r="L382" s="26"/>
      <c r="M382" s="2"/>
      <c r="N382" s="2"/>
      <c r="O382" s="232">
        <f>C382</f>
        <v>1867.2857142857142</v>
      </c>
    </row>
    <row r="383" spans="1:15" ht="15">
      <c r="A383" s="18" t="s">
        <v>71</v>
      </c>
      <c r="B383" s="2" t="s">
        <v>40</v>
      </c>
      <c r="C383" s="4"/>
      <c r="D383" s="4">
        <v>1830.6900025661253</v>
      </c>
      <c r="E383" s="4"/>
      <c r="F383" s="4">
        <v>1858.9689630389935</v>
      </c>
      <c r="G383" s="4">
        <v>1851.3817276463587</v>
      </c>
      <c r="H383" s="4"/>
      <c r="I383" s="4"/>
      <c r="J383" s="4">
        <v>1799.5714285714284</v>
      </c>
      <c r="K383" s="3">
        <v>1780.8015123221476</v>
      </c>
      <c r="L383" s="4">
        <f>L338</f>
        <v>1773.1989920644967</v>
      </c>
      <c r="M383" s="2"/>
      <c r="N383" s="2"/>
      <c r="O383" s="167">
        <f>L383</f>
        <v>1773.1989920644967</v>
      </c>
    </row>
    <row r="384" spans="1:15" ht="15">
      <c r="A384" s="18" t="s">
        <v>160</v>
      </c>
      <c r="B384" s="2" t="s">
        <v>42</v>
      </c>
      <c r="C384" s="4"/>
      <c r="D384" s="4"/>
      <c r="E384" s="4"/>
      <c r="F384" s="4"/>
      <c r="G384" s="4">
        <v>1821.6358582848302</v>
      </c>
      <c r="H384" s="4">
        <v>1839.3462452046474</v>
      </c>
      <c r="I384" s="4">
        <v>1830.6222505817882</v>
      </c>
      <c r="J384" s="4">
        <v>1823.8313297440814</v>
      </c>
      <c r="K384" s="84"/>
      <c r="L384" s="4">
        <f>L333</f>
        <v>1832.7926080464583</v>
      </c>
      <c r="M384" s="4">
        <f>M348</f>
        <v>1764.5081107320716</v>
      </c>
      <c r="N384" s="2"/>
      <c r="O384" s="167">
        <f>M384</f>
        <v>1764.5081107320716</v>
      </c>
    </row>
    <row r="385" spans="1:15" ht="15">
      <c r="A385" s="18" t="s">
        <v>18</v>
      </c>
      <c r="B385" s="2" t="s">
        <v>42</v>
      </c>
      <c r="C385" s="4">
        <v>1799.7857142857142</v>
      </c>
      <c r="D385" s="4"/>
      <c r="E385" s="4">
        <v>1828.518862102918</v>
      </c>
      <c r="F385" s="4"/>
      <c r="G385" s="4"/>
      <c r="H385" s="4"/>
      <c r="I385" s="4"/>
      <c r="J385" s="4"/>
      <c r="K385" s="84"/>
      <c r="L385" s="2"/>
      <c r="M385" s="2"/>
      <c r="N385" s="2"/>
      <c r="O385" s="167">
        <f>E385</f>
        <v>1828.518862102918</v>
      </c>
    </row>
    <row r="386" spans="1:15" ht="15">
      <c r="A386" s="18" t="s">
        <v>74</v>
      </c>
      <c r="B386" s="2" t="s">
        <v>42</v>
      </c>
      <c r="C386" s="4"/>
      <c r="D386" s="4">
        <v>1817.8328597089824</v>
      </c>
      <c r="E386" s="4">
        <v>1834.6030474406384</v>
      </c>
      <c r="F386" s="4">
        <v>1829.6922168130236</v>
      </c>
      <c r="G386" s="4">
        <v>1843.08744587419</v>
      </c>
      <c r="H386" s="4"/>
      <c r="I386" s="4">
        <v>1826.549806949807</v>
      </c>
      <c r="J386" s="4">
        <v>1806.3469282395456</v>
      </c>
      <c r="K386" s="3">
        <v>1810.9080415773167</v>
      </c>
      <c r="L386" s="4">
        <f>L335</f>
        <v>1805.2625160680495</v>
      </c>
      <c r="M386" s="4">
        <f>M342</f>
        <v>1812.346377258267</v>
      </c>
      <c r="N386" s="4">
        <f>N371</f>
        <v>1798.051611869259</v>
      </c>
      <c r="O386" s="167">
        <f>M386</f>
        <v>1812.346377258267</v>
      </c>
    </row>
    <row r="387" spans="1:17" ht="15">
      <c r="A387" s="18" t="s">
        <v>25</v>
      </c>
      <c r="B387" s="2" t="s">
        <v>42</v>
      </c>
      <c r="C387" s="4">
        <v>1809.4285714285716</v>
      </c>
      <c r="D387" s="4"/>
      <c r="E387" s="4"/>
      <c r="F387" s="4">
        <v>1798.39602129</v>
      </c>
      <c r="G387" s="4">
        <v>1794.7627540826659</v>
      </c>
      <c r="H387" s="4">
        <v>1807.6015770532995</v>
      </c>
      <c r="I387" s="4">
        <v>1821.9043615344194</v>
      </c>
      <c r="J387" s="4">
        <v>1815.0271406445902</v>
      </c>
      <c r="K387" s="84"/>
      <c r="L387" s="2"/>
      <c r="M387" s="2"/>
      <c r="N387" s="4">
        <f>N353</f>
        <v>1833.855545547414</v>
      </c>
      <c r="O387" s="167">
        <f>J387</f>
        <v>1815.0271406445902</v>
      </c>
      <c r="Q387" s="3"/>
    </row>
    <row r="388" spans="1:17" ht="15">
      <c r="A388" s="18" t="s">
        <v>175</v>
      </c>
      <c r="B388" s="2" t="s">
        <v>40</v>
      </c>
      <c r="C388" s="4"/>
      <c r="D388" s="4"/>
      <c r="E388" s="4"/>
      <c r="F388" s="4"/>
      <c r="G388" s="4"/>
      <c r="H388" s="4"/>
      <c r="I388" s="4">
        <v>1821.9043615344194</v>
      </c>
      <c r="J388" s="4"/>
      <c r="K388" s="84"/>
      <c r="L388" s="2"/>
      <c r="M388" s="2"/>
      <c r="N388" s="2"/>
      <c r="O388" s="167">
        <f>I388</f>
        <v>1821.9043615344194</v>
      </c>
      <c r="Q388" s="3"/>
    </row>
    <row r="389" spans="1:17" ht="15">
      <c r="A389" s="18" t="s">
        <v>72</v>
      </c>
      <c r="B389" s="2" t="s">
        <v>42</v>
      </c>
      <c r="C389" s="4"/>
      <c r="D389" s="4">
        <v>1824.261431137554</v>
      </c>
      <c r="E389" s="4"/>
      <c r="F389" s="4"/>
      <c r="G389" s="4">
        <v>1807.0210361272955</v>
      </c>
      <c r="H389" s="4">
        <v>1816.217202938559</v>
      </c>
      <c r="I389" s="4">
        <v>1801.3915621950305</v>
      </c>
      <c r="J389" s="4">
        <v>1811.6268898886349</v>
      </c>
      <c r="K389" s="84"/>
      <c r="L389" s="2"/>
      <c r="M389" s="2"/>
      <c r="N389" s="4">
        <f>N356</f>
        <v>1823.2146444043071</v>
      </c>
      <c r="O389" s="167">
        <f>J389</f>
        <v>1811.6268898886349</v>
      </c>
      <c r="Q389" s="3"/>
    </row>
    <row r="390" spans="1:17" ht="15">
      <c r="A390" s="18" t="s">
        <v>24</v>
      </c>
      <c r="B390" s="2" t="s">
        <v>40</v>
      </c>
      <c r="C390" s="4">
        <v>1835.142857142857</v>
      </c>
      <c r="D390" s="4"/>
      <c r="E390" s="4">
        <v>1814.4618549619308</v>
      </c>
      <c r="F390" s="4"/>
      <c r="G390" s="4"/>
      <c r="H390" s="4"/>
      <c r="I390" s="4"/>
      <c r="J390" s="4"/>
      <c r="K390" s="84"/>
      <c r="L390" s="2"/>
      <c r="M390" s="2"/>
      <c r="N390" s="2"/>
      <c r="O390" s="167">
        <f>E390</f>
        <v>1814.4618549619308</v>
      </c>
      <c r="Q390" s="3"/>
    </row>
    <row r="391" spans="1:17" ht="15">
      <c r="A391" s="18" t="s">
        <v>149</v>
      </c>
      <c r="B391" s="2" t="s">
        <v>42</v>
      </c>
      <c r="C391" s="4"/>
      <c r="D391" s="4"/>
      <c r="E391" s="4">
        <v>1809.3817200682975</v>
      </c>
      <c r="F391" s="4">
        <v>1811.2188478539597</v>
      </c>
      <c r="G391" s="4">
        <v>1810.455368977985</v>
      </c>
      <c r="H391" s="4"/>
      <c r="I391" s="4"/>
      <c r="J391" s="4"/>
      <c r="K391" s="84"/>
      <c r="L391" s="2"/>
      <c r="M391" s="2"/>
      <c r="N391" s="2"/>
      <c r="O391" s="167">
        <f>G391</f>
        <v>1810.455368977985</v>
      </c>
      <c r="Q391" s="3"/>
    </row>
    <row r="392" spans="1:17" ht="15">
      <c r="A392" s="18" t="s">
        <v>271</v>
      </c>
      <c r="B392" s="2" t="s">
        <v>110</v>
      </c>
      <c r="C392" s="4"/>
      <c r="D392" s="4"/>
      <c r="E392" s="4"/>
      <c r="F392" s="4"/>
      <c r="G392" s="4"/>
      <c r="H392" s="4"/>
      <c r="I392" s="4">
        <v>1809.9080399369418</v>
      </c>
      <c r="J392" s="4">
        <v>1775.431078988126</v>
      </c>
      <c r="K392" s="84"/>
      <c r="L392" s="2"/>
      <c r="M392" s="2"/>
      <c r="N392" s="4">
        <f>N362</f>
        <v>1787.4466075287005</v>
      </c>
      <c r="O392" s="167">
        <f>J392</f>
        <v>1775.431078988126</v>
      </c>
      <c r="Q392" s="3"/>
    </row>
    <row r="393" spans="1:17" ht="15">
      <c r="A393" s="18" t="s">
        <v>19</v>
      </c>
      <c r="B393" s="2" t="s">
        <v>41</v>
      </c>
      <c r="C393" s="4">
        <v>1809.4285714285716</v>
      </c>
      <c r="D393" s="4"/>
      <c r="E393" s="4"/>
      <c r="F393" s="4"/>
      <c r="G393" s="4"/>
      <c r="H393" s="4"/>
      <c r="I393" s="4"/>
      <c r="J393" s="4"/>
      <c r="K393" s="84"/>
      <c r="L393" s="2"/>
      <c r="M393" s="2"/>
      <c r="N393" s="2"/>
      <c r="O393" s="167">
        <f>C393</f>
        <v>1809.4285714285716</v>
      </c>
      <c r="Q393" s="3"/>
    </row>
    <row r="394" spans="1:17" ht="15">
      <c r="A394" s="18" t="s">
        <v>155</v>
      </c>
      <c r="B394" s="2" t="s">
        <v>42</v>
      </c>
      <c r="C394" s="4"/>
      <c r="D394" s="4"/>
      <c r="E394" s="4"/>
      <c r="F394" s="4">
        <v>1804.3472041163513</v>
      </c>
      <c r="G394" s="4"/>
      <c r="H394" s="4"/>
      <c r="I394" s="4"/>
      <c r="J394" s="4"/>
      <c r="K394" s="84"/>
      <c r="L394" s="2"/>
      <c r="M394" s="4">
        <f>M347</f>
        <v>1792.4290934652822</v>
      </c>
      <c r="N394" s="4">
        <f>N359</f>
        <v>1802.0772028003748</v>
      </c>
      <c r="O394" s="167">
        <f>M394</f>
        <v>1792.4290934652822</v>
      </c>
      <c r="Q394" s="3"/>
    </row>
    <row r="395" spans="1:17" ht="15">
      <c r="A395" s="18" t="s">
        <v>101</v>
      </c>
      <c r="B395" s="2" t="s">
        <v>103</v>
      </c>
      <c r="C395" s="4"/>
      <c r="D395" s="4"/>
      <c r="E395" s="4"/>
      <c r="F395" s="4">
        <v>1804.3472041163513</v>
      </c>
      <c r="G395" s="4"/>
      <c r="H395" s="4"/>
      <c r="I395" s="4"/>
      <c r="J395" s="4">
        <v>1733.1330481598939</v>
      </c>
      <c r="K395" s="84"/>
      <c r="L395" s="4"/>
      <c r="M395" s="2"/>
      <c r="N395" s="4">
        <f>N365</f>
        <v>1796.6278415233428</v>
      </c>
      <c r="O395" s="167">
        <f>J395</f>
        <v>1733.1330481598939</v>
      </c>
      <c r="Q395" s="3"/>
    </row>
    <row r="396" spans="1:24" ht="15">
      <c r="A396" s="18" t="s">
        <v>150</v>
      </c>
      <c r="B396" s="2" t="s">
        <v>40</v>
      </c>
      <c r="C396" s="4"/>
      <c r="D396" s="4"/>
      <c r="E396" s="4">
        <v>1802.9531486397261</v>
      </c>
      <c r="F396" s="4"/>
      <c r="G396" s="4"/>
      <c r="H396" s="4"/>
      <c r="I396" s="4"/>
      <c r="J396" s="4"/>
      <c r="K396" s="84"/>
      <c r="L396" s="2"/>
      <c r="M396" s="2"/>
      <c r="N396" s="2"/>
      <c r="O396" s="167">
        <f>E396</f>
        <v>1802.9531486397261</v>
      </c>
      <c r="Q396" s="3"/>
      <c r="X396">
        <v>1813.2221925306314</v>
      </c>
    </row>
    <row r="397" spans="1:24" ht="15">
      <c r="A397" s="18" t="s">
        <v>34</v>
      </c>
      <c r="B397" s="2" t="s">
        <v>42</v>
      </c>
      <c r="C397" s="4"/>
      <c r="D397" s="4"/>
      <c r="E397" s="4">
        <v>1802.9531486397261</v>
      </c>
      <c r="F397" s="4"/>
      <c r="G397" s="4"/>
      <c r="H397" s="4"/>
      <c r="I397" s="4"/>
      <c r="J397" s="4"/>
      <c r="K397" s="84"/>
      <c r="L397" s="2"/>
      <c r="M397" s="2"/>
      <c r="N397" s="2"/>
      <c r="O397" s="167">
        <f>E397</f>
        <v>1802.9531486397261</v>
      </c>
      <c r="Q397" s="3"/>
      <c r="X397">
        <v>1810.9080415773167</v>
      </c>
    </row>
    <row r="398" spans="1:24" ht="15">
      <c r="A398" s="18" t="s">
        <v>20</v>
      </c>
      <c r="B398" s="2" t="s">
        <v>42</v>
      </c>
      <c r="C398" s="4">
        <v>1799.7857142857142</v>
      </c>
      <c r="D398" s="4">
        <v>1808.0668142980696</v>
      </c>
      <c r="E398" s="4"/>
      <c r="F398" s="4">
        <v>1797.3986018626629</v>
      </c>
      <c r="G398" s="4"/>
      <c r="H398" s="4"/>
      <c r="I398" s="4">
        <v>1801.0447876447877</v>
      </c>
      <c r="J398" s="4"/>
      <c r="K398" s="3">
        <v>1794.8385637533295</v>
      </c>
      <c r="L398" s="2"/>
      <c r="M398" s="2"/>
      <c r="N398" s="2"/>
      <c r="O398" s="167">
        <f>K398</f>
        <v>1794.8385637533295</v>
      </c>
      <c r="P398" s="3"/>
      <c r="X398">
        <v>1794.8385637533295</v>
      </c>
    </row>
    <row r="399" spans="1:24" ht="15">
      <c r="A399" s="18" t="s">
        <v>47</v>
      </c>
      <c r="B399" s="2" t="s">
        <v>42</v>
      </c>
      <c r="C399" s="4"/>
      <c r="D399" s="4"/>
      <c r="E399" s="4"/>
      <c r="F399" s="4"/>
      <c r="G399" s="4"/>
      <c r="H399" s="4">
        <v>1798.4253864966972</v>
      </c>
      <c r="I399" s="4"/>
      <c r="J399" s="4"/>
      <c r="K399" s="84"/>
      <c r="L399" s="2"/>
      <c r="M399" s="2"/>
      <c r="N399" s="2"/>
      <c r="O399" s="167">
        <f>H399</f>
        <v>1798.4253864966972</v>
      </c>
      <c r="P399" s="3"/>
      <c r="X399">
        <v>1628.6431701956444</v>
      </c>
    </row>
    <row r="400" spans="1:24" ht="15">
      <c r="A400" s="18" t="s">
        <v>17</v>
      </c>
      <c r="B400" s="2" t="s">
        <v>42</v>
      </c>
      <c r="C400" s="4">
        <v>1806.2142857142858</v>
      </c>
      <c r="D400" s="4">
        <v>1814.9767480540218</v>
      </c>
      <c r="E400" s="4">
        <v>1800.4799419206713</v>
      </c>
      <c r="F400" s="4">
        <v>1798.2701662945801</v>
      </c>
      <c r="G400" s="4"/>
      <c r="H400" s="4"/>
      <c r="I400" s="4"/>
      <c r="J400" s="4">
        <v>1755.120731617376</v>
      </c>
      <c r="K400" s="84"/>
      <c r="L400" s="2"/>
      <c r="M400" s="4">
        <f>M346</f>
        <v>1764.8911697299204</v>
      </c>
      <c r="N400" s="4">
        <f>N354</f>
        <v>1789.0140505187933</v>
      </c>
      <c r="O400" s="167">
        <f>M400</f>
        <v>1764.8911697299204</v>
      </c>
      <c r="P400" s="3"/>
      <c r="X400">
        <v>1787.507906816346</v>
      </c>
    </row>
    <row r="401" spans="1:24" ht="15">
      <c r="A401" s="18" t="s">
        <v>102</v>
      </c>
      <c r="B401" s="2" t="s">
        <v>42</v>
      </c>
      <c r="C401" s="4"/>
      <c r="D401" s="4">
        <v>1798.5471454232681</v>
      </c>
      <c r="E401" s="4"/>
      <c r="F401" s="4"/>
      <c r="G401" s="4"/>
      <c r="H401" s="4">
        <v>1797.4042604161227</v>
      </c>
      <c r="I401" s="4"/>
      <c r="J401" s="4"/>
      <c r="K401" s="84"/>
      <c r="L401" s="2"/>
      <c r="M401" s="2"/>
      <c r="N401" s="2"/>
      <c r="O401" s="167">
        <f>H401</f>
        <v>1797.4042604161227</v>
      </c>
      <c r="P401" s="3"/>
      <c r="X401">
        <v>1780.8015123221476</v>
      </c>
    </row>
    <row r="402" spans="1:24" ht="15">
      <c r="A402" s="18" t="s">
        <v>233</v>
      </c>
      <c r="B402" s="2" t="s">
        <v>42</v>
      </c>
      <c r="C402" s="4">
        <v>1796.5714285714287</v>
      </c>
      <c r="D402" s="4"/>
      <c r="E402" s="4"/>
      <c r="F402" s="4"/>
      <c r="G402" s="4"/>
      <c r="H402" s="4"/>
      <c r="I402" s="4"/>
      <c r="J402" s="4"/>
      <c r="K402" s="84"/>
      <c r="L402" s="2"/>
      <c r="M402" s="2"/>
      <c r="N402" s="2"/>
      <c r="O402" s="167">
        <f>C402</f>
        <v>1796.5714285714287</v>
      </c>
      <c r="P402" s="3"/>
      <c r="X402">
        <v>1781.0793353877743</v>
      </c>
    </row>
    <row r="403" spans="1:24" ht="15">
      <c r="A403" s="18" t="s">
        <v>391</v>
      </c>
      <c r="B403" s="2" t="s">
        <v>42</v>
      </c>
      <c r="C403" s="4"/>
      <c r="D403" s="4"/>
      <c r="E403" s="4">
        <v>1796.5245772111546</v>
      </c>
      <c r="F403" s="4"/>
      <c r="G403" s="4"/>
      <c r="H403" s="4"/>
      <c r="I403" s="4"/>
      <c r="J403" s="4"/>
      <c r="K403" s="84"/>
      <c r="L403" s="2"/>
      <c r="M403" s="2"/>
      <c r="N403" s="2"/>
      <c r="O403" s="167">
        <f>E403</f>
        <v>1796.5245772111546</v>
      </c>
      <c r="P403" s="3"/>
      <c r="X403">
        <v>1757.665670915052</v>
      </c>
    </row>
    <row r="404" spans="1:24" ht="15">
      <c r="A404" s="18" t="s">
        <v>375</v>
      </c>
      <c r="B404" s="2" t="s">
        <v>43</v>
      </c>
      <c r="C404" s="4">
        <v>1793.357142857143</v>
      </c>
      <c r="D404" s="4">
        <v>1817.2283091135464</v>
      </c>
      <c r="E404" s="4">
        <v>1814.8981757548927</v>
      </c>
      <c r="F404" s="4"/>
      <c r="G404" s="4"/>
      <c r="H404" s="4">
        <v>1796.0392956360477</v>
      </c>
      <c r="I404" s="4"/>
      <c r="J404" s="4">
        <v>1833.1642451508224</v>
      </c>
      <c r="K404" s="84"/>
      <c r="L404" s="2"/>
      <c r="M404" s="2"/>
      <c r="N404" s="2"/>
      <c r="O404" s="167">
        <f>J404</f>
        <v>1833.1642451508224</v>
      </c>
      <c r="P404" s="3"/>
      <c r="X404">
        <v>1762.255348941147</v>
      </c>
    </row>
    <row r="405" spans="1:15" ht="15">
      <c r="A405" s="18" t="s">
        <v>162</v>
      </c>
      <c r="B405" s="2" t="s">
        <v>189</v>
      </c>
      <c r="C405" s="4"/>
      <c r="D405" s="4"/>
      <c r="E405" s="4"/>
      <c r="F405" s="4"/>
      <c r="G405" s="4">
        <v>1795.9215725705446</v>
      </c>
      <c r="H405" s="4"/>
      <c r="I405" s="4"/>
      <c r="J405" s="4"/>
      <c r="K405" s="84"/>
      <c r="L405" s="2"/>
      <c r="M405" s="2"/>
      <c r="N405" s="2"/>
      <c r="O405" s="167">
        <f>G405</f>
        <v>1795.9215725705446</v>
      </c>
    </row>
    <row r="406" spans="1:15" ht="15">
      <c r="A406" s="18" t="s">
        <v>178</v>
      </c>
      <c r="B406" s="2" t="s">
        <v>42</v>
      </c>
      <c r="C406" s="4"/>
      <c r="D406" s="4"/>
      <c r="E406" s="4"/>
      <c r="F406" s="4"/>
      <c r="G406" s="4"/>
      <c r="H406" s="4">
        <v>1792.270272526452</v>
      </c>
      <c r="I406" s="4"/>
      <c r="J406" s="4"/>
      <c r="K406" s="84"/>
      <c r="L406" s="2"/>
      <c r="M406" s="2"/>
      <c r="N406" s="2"/>
      <c r="O406" s="167">
        <f>H406</f>
        <v>1792.270272526452</v>
      </c>
    </row>
    <row r="407" spans="1:15" ht="15">
      <c r="A407" s="18" t="s">
        <v>365</v>
      </c>
      <c r="B407" s="2" t="s">
        <v>42</v>
      </c>
      <c r="C407" s="4"/>
      <c r="D407" s="4"/>
      <c r="E407" s="4">
        <v>1790.0960057825832</v>
      </c>
      <c r="F407" s="4">
        <v>1790.6644490896788</v>
      </c>
      <c r="G407" s="4"/>
      <c r="H407" s="4"/>
      <c r="I407" s="4"/>
      <c r="J407" s="4"/>
      <c r="K407" s="84"/>
      <c r="L407" s="2"/>
      <c r="M407" s="2"/>
      <c r="N407" s="2"/>
      <c r="O407" s="167">
        <f>F407</f>
        <v>1790.6644490896788</v>
      </c>
    </row>
    <row r="408" spans="1:15" ht="15">
      <c r="A408" s="18" t="s">
        <v>61</v>
      </c>
      <c r="B408" s="2" t="s">
        <v>42</v>
      </c>
      <c r="C408" s="4"/>
      <c r="D408" s="4"/>
      <c r="E408" s="4"/>
      <c r="F408" s="4"/>
      <c r="G408" s="4"/>
      <c r="H408" s="4"/>
      <c r="I408" s="4">
        <v>1790.6223256512274</v>
      </c>
      <c r="J408" s="4"/>
      <c r="K408" s="84"/>
      <c r="L408" s="2"/>
      <c r="M408" s="2"/>
      <c r="N408" s="4">
        <f>N373</f>
        <v>1776.5857597544025</v>
      </c>
      <c r="O408" s="167">
        <f>I408</f>
        <v>1790.6223256512274</v>
      </c>
    </row>
    <row r="409" spans="1:15" ht="15">
      <c r="A409" s="18" t="s">
        <v>200</v>
      </c>
      <c r="B409" s="2" t="s">
        <v>44</v>
      </c>
      <c r="C409" s="4"/>
      <c r="D409" s="4"/>
      <c r="E409" s="4"/>
      <c r="F409" s="4"/>
      <c r="G409" s="4"/>
      <c r="H409" s="4"/>
      <c r="I409" s="4">
        <v>1790.6223256512274</v>
      </c>
      <c r="J409" s="4"/>
      <c r="K409" s="84"/>
      <c r="L409" s="2"/>
      <c r="M409" s="2"/>
      <c r="N409" s="2"/>
      <c r="O409" s="167">
        <f>I409</f>
        <v>1790.6223256512274</v>
      </c>
    </row>
    <row r="410" spans="1:15" ht="15">
      <c r="A410" s="18" t="s">
        <v>268</v>
      </c>
      <c r="B410" s="2" t="s">
        <v>40</v>
      </c>
      <c r="C410" s="4"/>
      <c r="D410" s="4"/>
      <c r="E410" s="4">
        <v>1790.0960057825832</v>
      </c>
      <c r="F410" s="4"/>
      <c r="G410" s="4"/>
      <c r="H410" s="4"/>
      <c r="I410" s="4"/>
      <c r="J410" s="4"/>
      <c r="K410" s="84"/>
      <c r="L410" s="2"/>
      <c r="M410" s="2"/>
      <c r="N410" s="2"/>
      <c r="O410" s="167">
        <f>E410</f>
        <v>1790.0960057825832</v>
      </c>
    </row>
    <row r="411" spans="1:15" ht="15">
      <c r="A411" s="18" t="s">
        <v>266</v>
      </c>
      <c r="B411" s="2" t="s">
        <v>40</v>
      </c>
      <c r="C411" s="4"/>
      <c r="D411" s="4"/>
      <c r="E411" s="4"/>
      <c r="F411" s="4"/>
      <c r="G411" s="4">
        <v>1789.493001141973</v>
      </c>
      <c r="H411" s="4"/>
      <c r="I411" s="4"/>
      <c r="J411" s="4"/>
      <c r="K411" s="84"/>
      <c r="L411" s="2"/>
      <c r="M411" s="2"/>
      <c r="N411" s="2"/>
      <c r="O411" s="167">
        <f>G411</f>
        <v>1789.493001141973</v>
      </c>
    </row>
    <row r="412" spans="1:15" ht="15">
      <c r="A412" s="18" t="s">
        <v>234</v>
      </c>
      <c r="B412" s="2" t="s">
        <v>44</v>
      </c>
      <c r="C412" s="4">
        <v>1786.9285714285716</v>
      </c>
      <c r="D412" s="4"/>
      <c r="E412" s="4"/>
      <c r="F412" s="4"/>
      <c r="G412" s="4"/>
      <c r="H412" s="4"/>
      <c r="I412" s="4"/>
      <c r="J412" s="4"/>
      <c r="K412" s="84"/>
      <c r="L412" s="2"/>
      <c r="M412" s="2"/>
      <c r="N412" s="2"/>
      <c r="O412" s="167">
        <f>C412</f>
        <v>1786.9285714285716</v>
      </c>
    </row>
    <row r="413" spans="1:15" ht="15">
      <c r="A413" s="18" t="s">
        <v>367</v>
      </c>
      <c r="B413" s="2" t="s">
        <v>42</v>
      </c>
      <c r="C413" s="4"/>
      <c r="D413" s="4"/>
      <c r="E413" s="4"/>
      <c r="F413" s="4">
        <v>1791.4900612592087</v>
      </c>
      <c r="G413" s="4"/>
      <c r="H413" s="4">
        <v>1785.6712441043458</v>
      </c>
      <c r="I413" s="4">
        <v>1780.8787628556415</v>
      </c>
      <c r="J413" s="4"/>
      <c r="K413" s="3">
        <v>1762.255348941147</v>
      </c>
      <c r="L413" s="2"/>
      <c r="M413" s="2"/>
      <c r="N413" s="2"/>
      <c r="O413" s="167">
        <f>K413</f>
        <v>1762.255348941147</v>
      </c>
    </row>
    <row r="414" spans="1:15" ht="15">
      <c r="A414" s="18" t="s">
        <v>417</v>
      </c>
      <c r="B414" s="2" t="s">
        <v>109</v>
      </c>
      <c r="C414" s="4">
        <v>1774.0714285714287</v>
      </c>
      <c r="D414" s="4"/>
      <c r="E414" s="4"/>
      <c r="F414" s="4"/>
      <c r="G414" s="4"/>
      <c r="H414" s="4"/>
      <c r="I414" s="4"/>
      <c r="J414" s="4"/>
      <c r="K414" s="84"/>
      <c r="L414" s="2"/>
      <c r="M414" s="2"/>
      <c r="N414" s="2"/>
      <c r="O414" s="167">
        <f>C414</f>
        <v>1774.0714285714287</v>
      </c>
    </row>
    <row r="415" spans="1:15" ht="15">
      <c r="A415" s="18" t="s">
        <v>288</v>
      </c>
      <c r="B415" s="2" t="s">
        <v>42</v>
      </c>
      <c r="C415" s="4">
        <v>1774.0714285714287</v>
      </c>
      <c r="D415" s="4"/>
      <c r="E415" s="4"/>
      <c r="F415" s="4"/>
      <c r="G415" s="4"/>
      <c r="H415" s="4"/>
      <c r="I415" s="4"/>
      <c r="J415" s="4"/>
      <c r="K415" s="84"/>
      <c r="L415" s="2"/>
      <c r="M415" s="2"/>
      <c r="N415" s="2"/>
      <c r="O415" s="167">
        <f>C415</f>
        <v>1774.0714285714287</v>
      </c>
    </row>
    <row r="416" spans="1:15" ht="15">
      <c r="A416" s="18" t="s">
        <v>27</v>
      </c>
      <c r="B416" s="2" t="s">
        <v>42</v>
      </c>
      <c r="C416" s="4">
        <v>1777.2857142857142</v>
      </c>
      <c r="D416" s="4">
        <v>1775.8463318665235</v>
      </c>
      <c r="E416" s="4"/>
      <c r="F416" s="4">
        <v>1773.7986996366708</v>
      </c>
      <c r="G416" s="4"/>
      <c r="H416" s="4"/>
      <c r="I416" s="4"/>
      <c r="J416" s="4"/>
      <c r="K416" s="3">
        <v>1757.665670915052</v>
      </c>
      <c r="L416" s="2"/>
      <c r="M416" s="4">
        <f>M350</f>
        <v>1747.3614754057992</v>
      </c>
      <c r="N416" s="2"/>
      <c r="O416" s="167">
        <f>M416</f>
        <v>1747.3614754057992</v>
      </c>
    </row>
    <row r="417" spans="1:15" ht="15">
      <c r="A417" s="18" t="s">
        <v>13</v>
      </c>
      <c r="B417" s="2" t="s">
        <v>43</v>
      </c>
      <c r="C417" s="4">
        <v>1793.357142857143</v>
      </c>
      <c r="D417" s="4">
        <v>1772.2283091135464</v>
      </c>
      <c r="E417" s="4"/>
      <c r="F417" s="4"/>
      <c r="G417" s="4"/>
      <c r="H417" s="4">
        <v>1766.0491545855073</v>
      </c>
      <c r="I417" s="4"/>
      <c r="J417" s="4"/>
      <c r="K417" s="84"/>
      <c r="L417" s="2"/>
      <c r="M417" s="2"/>
      <c r="N417" s="2"/>
      <c r="O417" s="167">
        <f>H417</f>
        <v>1766.0491545855073</v>
      </c>
    </row>
    <row r="418" spans="1:15" ht="15">
      <c r="A418" s="18" t="s">
        <v>22</v>
      </c>
      <c r="B418" s="2" t="s">
        <v>44</v>
      </c>
      <c r="C418" s="4">
        <v>1777.2857142857142</v>
      </c>
      <c r="D418" s="4">
        <v>1746.917760437952</v>
      </c>
      <c r="E418" s="4"/>
      <c r="F418" s="4"/>
      <c r="G418" s="4"/>
      <c r="H418" s="4">
        <v>1748.2598577210986</v>
      </c>
      <c r="I418" s="4"/>
      <c r="J418" s="4">
        <v>1661.9228556678222</v>
      </c>
      <c r="K418" s="84"/>
      <c r="L418" s="2"/>
      <c r="M418" s="4">
        <f>M345</f>
        <v>1700.5842015067708</v>
      </c>
      <c r="N418" s="4">
        <f>N368</f>
        <v>1714.0293784483538</v>
      </c>
      <c r="O418" s="167">
        <f>M418</f>
        <v>1700.5842015067708</v>
      </c>
    </row>
    <row r="419" spans="1:15" ht="15">
      <c r="A419" s="18" t="s">
        <v>76</v>
      </c>
      <c r="B419" s="2" t="s">
        <v>103</v>
      </c>
      <c r="C419" s="4"/>
      <c r="D419" s="4">
        <v>1740.6900025661253</v>
      </c>
      <c r="E419" s="4"/>
      <c r="F419" s="4"/>
      <c r="G419" s="4"/>
      <c r="H419" s="4"/>
      <c r="I419" s="4"/>
      <c r="J419" s="4"/>
      <c r="K419" s="84"/>
      <c r="L419" s="2"/>
      <c r="M419" s="2"/>
      <c r="N419" s="2"/>
      <c r="O419" s="167">
        <f>D419</f>
        <v>1740.6900025661253</v>
      </c>
    </row>
    <row r="420" spans="1:15" ht="15">
      <c r="A420" s="18" t="s">
        <v>302</v>
      </c>
      <c r="B420" s="2" t="s">
        <v>44</v>
      </c>
      <c r="C420" s="4"/>
      <c r="D420" s="4"/>
      <c r="E420" s="4"/>
      <c r="F420" s="4"/>
      <c r="G420" s="4"/>
      <c r="H420" s="4"/>
      <c r="I420" s="4"/>
      <c r="J420" s="4">
        <v>1850.648646655358</v>
      </c>
      <c r="K420" s="84"/>
      <c r="L420" s="2"/>
      <c r="M420" s="2"/>
      <c r="N420" s="2"/>
      <c r="O420" s="167">
        <f aca="true" t="shared" si="157" ref="O420:O425">J420</f>
        <v>1850.648646655358</v>
      </c>
    </row>
    <row r="421" spans="1:15" ht="15">
      <c r="A421" s="18" t="s">
        <v>301</v>
      </c>
      <c r="B421" s="2" t="s">
        <v>40</v>
      </c>
      <c r="C421" s="4"/>
      <c r="D421" s="4"/>
      <c r="E421" s="4"/>
      <c r="F421" s="4"/>
      <c r="G421" s="4"/>
      <c r="H421" s="4"/>
      <c r="I421" s="4"/>
      <c r="J421" s="4">
        <v>1808.0242643262777</v>
      </c>
      <c r="K421" s="84"/>
      <c r="L421" s="2"/>
      <c r="M421" s="2"/>
      <c r="N421" s="4">
        <f>N363</f>
        <v>1809.2044030454244</v>
      </c>
      <c r="O421" s="167">
        <f t="shared" si="157"/>
        <v>1808.0242643262777</v>
      </c>
    </row>
    <row r="422" spans="1:15" ht="15">
      <c r="A422" s="18" t="s">
        <v>299</v>
      </c>
      <c r="B422" s="2" t="s">
        <v>300</v>
      </c>
      <c r="C422" s="4"/>
      <c r="D422" s="4"/>
      <c r="E422" s="4"/>
      <c r="F422" s="4"/>
      <c r="G422" s="4"/>
      <c r="H422" s="4"/>
      <c r="I422" s="4"/>
      <c r="J422" s="4">
        <v>1779.9343609410723</v>
      </c>
      <c r="K422" s="84"/>
      <c r="L422" s="2"/>
      <c r="M422" s="2"/>
      <c r="N422" s="2"/>
      <c r="O422" s="167">
        <f t="shared" si="157"/>
        <v>1779.9343609410723</v>
      </c>
    </row>
    <row r="423" spans="1:15" ht="15">
      <c r="A423" s="18" t="s">
        <v>298</v>
      </c>
      <c r="B423" s="2" t="s">
        <v>110</v>
      </c>
      <c r="C423" s="4"/>
      <c r="D423" s="4"/>
      <c r="E423" s="4"/>
      <c r="F423" s="4"/>
      <c r="G423" s="4"/>
      <c r="H423" s="4"/>
      <c r="I423" s="4"/>
      <c r="J423" s="4">
        <v>1773.505789512501</v>
      </c>
      <c r="K423" s="84"/>
      <c r="L423" s="2"/>
      <c r="M423" s="2"/>
      <c r="N423" s="2"/>
      <c r="O423" s="167">
        <f t="shared" si="157"/>
        <v>1773.505789512501</v>
      </c>
    </row>
    <row r="424" spans="1:15" ht="15">
      <c r="A424" s="18" t="s">
        <v>304</v>
      </c>
      <c r="B424" s="2" t="s">
        <v>305</v>
      </c>
      <c r="C424" s="4"/>
      <c r="D424" s="4"/>
      <c r="E424" s="4"/>
      <c r="F424" s="4"/>
      <c r="G424" s="4"/>
      <c r="H424" s="4"/>
      <c r="I424" s="4"/>
      <c r="J424" s="4">
        <v>1754.2200752267865</v>
      </c>
      <c r="K424" s="84"/>
      <c r="L424" s="2"/>
      <c r="M424" s="2"/>
      <c r="N424" s="2"/>
      <c r="O424" s="167">
        <f t="shared" si="157"/>
        <v>1754.2200752267865</v>
      </c>
    </row>
    <row r="425" spans="1:15" ht="15">
      <c r="A425" s="18" t="s">
        <v>293</v>
      </c>
      <c r="B425" s="2" t="s">
        <v>294</v>
      </c>
      <c r="C425" s="4"/>
      <c r="D425" s="4"/>
      <c r="E425" s="4"/>
      <c r="F425" s="4"/>
      <c r="G425" s="4"/>
      <c r="H425" s="4"/>
      <c r="I425" s="4"/>
      <c r="J425" s="4">
        <v>1747.7915037982152</v>
      </c>
      <c r="K425" s="84"/>
      <c r="L425" s="2"/>
      <c r="M425" s="2"/>
      <c r="N425" s="4">
        <f>N374</f>
        <v>1742.1627153090112</v>
      </c>
      <c r="O425" s="167">
        <f t="shared" si="157"/>
        <v>1747.7915037982152</v>
      </c>
    </row>
    <row r="426" spans="1:15" s="278" customFormat="1" ht="15">
      <c r="A426" s="276" t="s">
        <v>377</v>
      </c>
      <c r="B426" s="8" t="s">
        <v>103</v>
      </c>
      <c r="C426" s="204"/>
      <c r="D426" s="204"/>
      <c r="E426" s="204"/>
      <c r="F426" s="204"/>
      <c r="G426" s="204"/>
      <c r="H426" s="204"/>
      <c r="I426" s="204"/>
      <c r="J426" s="204">
        <v>1812.0772180839294</v>
      </c>
      <c r="K426" s="277"/>
      <c r="L426" s="204">
        <f>L332</f>
        <v>1825.2941034307669</v>
      </c>
      <c r="M426" s="204">
        <f>M351</f>
        <v>1794.0254086388218</v>
      </c>
      <c r="N426" s="204">
        <f>N360</f>
        <v>1807.8778415233428</v>
      </c>
      <c r="O426" s="242">
        <f>M426</f>
        <v>1794.0254086388218</v>
      </c>
    </row>
    <row r="427" spans="1:15" ht="15">
      <c r="A427" s="18" t="s">
        <v>306</v>
      </c>
      <c r="B427" s="2" t="s">
        <v>44</v>
      </c>
      <c r="C427" s="4"/>
      <c r="D427" s="4"/>
      <c r="E427" s="4"/>
      <c r="F427" s="4"/>
      <c r="G427" s="4"/>
      <c r="H427" s="4"/>
      <c r="I427" s="4"/>
      <c r="J427" s="4">
        <v>1722.0772180839294</v>
      </c>
      <c r="K427" s="84"/>
      <c r="L427" s="2"/>
      <c r="M427" s="2"/>
      <c r="N427" s="2"/>
      <c r="O427" s="167">
        <f>J427</f>
        <v>1722.0772180839294</v>
      </c>
    </row>
    <row r="428" spans="1:15" ht="15">
      <c r="A428" s="18" t="s">
        <v>295</v>
      </c>
      <c r="B428" s="2" t="s">
        <v>296</v>
      </c>
      <c r="C428" s="4"/>
      <c r="D428" s="4"/>
      <c r="E428" s="4"/>
      <c r="F428" s="4"/>
      <c r="G428" s="4"/>
      <c r="H428" s="4"/>
      <c r="I428" s="4"/>
      <c r="J428" s="4">
        <v>1715.648646655358</v>
      </c>
      <c r="K428" s="84"/>
      <c r="L428" s="2"/>
      <c r="M428" s="2"/>
      <c r="N428" s="2"/>
      <c r="O428" s="167">
        <f>J428</f>
        <v>1715.648646655358</v>
      </c>
    </row>
    <row r="429" spans="1:15" ht="15">
      <c r="A429" s="189" t="s">
        <v>297</v>
      </c>
      <c r="B429" s="69" t="s">
        <v>44</v>
      </c>
      <c r="C429" s="71"/>
      <c r="D429" s="71"/>
      <c r="E429" s="71"/>
      <c r="F429" s="71"/>
      <c r="G429" s="71"/>
      <c r="H429" s="71"/>
      <c r="I429" s="71"/>
      <c r="J429" s="71">
        <v>1554.9343609410723</v>
      </c>
      <c r="K429" s="3">
        <v>1628.6431701956444</v>
      </c>
      <c r="L429" s="4">
        <f>L336</f>
        <v>1682.558549369306</v>
      </c>
      <c r="M429" s="2"/>
      <c r="N429" s="2"/>
      <c r="O429" s="167">
        <f>L429</f>
        <v>1682.558549369306</v>
      </c>
    </row>
    <row r="430" spans="1:15" ht="15">
      <c r="A430" s="18" t="s">
        <v>336</v>
      </c>
      <c r="B430" s="2" t="s">
        <v>44</v>
      </c>
      <c r="C430" s="18"/>
      <c r="D430" s="18"/>
      <c r="E430" s="18"/>
      <c r="F430" s="18"/>
      <c r="G430" s="18"/>
      <c r="H430" s="18"/>
      <c r="I430" s="18"/>
      <c r="J430" s="18"/>
      <c r="K430" s="84">
        <v>1813.2221925306314</v>
      </c>
      <c r="L430" s="4">
        <f>L334</f>
        <v>1813.1673940101678</v>
      </c>
      <c r="M430" s="2"/>
      <c r="N430" s="2"/>
      <c r="O430" s="167">
        <f>L430</f>
        <v>1813.1673940101678</v>
      </c>
    </row>
    <row r="431" spans="1:15" ht="15">
      <c r="A431" s="18" t="s">
        <v>372</v>
      </c>
      <c r="B431" s="2" t="s">
        <v>44</v>
      </c>
      <c r="C431" s="18"/>
      <c r="D431" s="18"/>
      <c r="E431" s="18"/>
      <c r="F431" s="18"/>
      <c r="G431" s="18"/>
      <c r="H431" s="18"/>
      <c r="I431" s="18"/>
      <c r="J431" s="18"/>
      <c r="K431" s="84">
        <v>1787.507906816346</v>
      </c>
      <c r="L431" s="2"/>
      <c r="M431" s="2"/>
      <c r="N431" s="2"/>
      <c r="O431" s="167">
        <f>K431</f>
        <v>1787.507906816346</v>
      </c>
    </row>
    <row r="432" spans="1:15" ht="15">
      <c r="A432" s="18" t="s">
        <v>58</v>
      </c>
      <c r="B432" s="2" t="s">
        <v>42</v>
      </c>
      <c r="C432" s="18"/>
      <c r="D432" s="18"/>
      <c r="E432" s="18"/>
      <c r="F432" s="18"/>
      <c r="G432" s="18"/>
      <c r="H432" s="18"/>
      <c r="I432" s="18"/>
      <c r="J432" s="18"/>
      <c r="K432" s="84">
        <v>1781.0793353877743</v>
      </c>
      <c r="L432" s="2"/>
      <c r="M432" s="4">
        <f>M349</f>
        <v>1769.9455843065962</v>
      </c>
      <c r="N432" s="2"/>
      <c r="O432" s="167">
        <f>M432</f>
        <v>1769.9455843065962</v>
      </c>
    </row>
    <row r="433" spans="1:15" ht="15">
      <c r="A433" s="209" t="str">
        <f>A337</f>
        <v>В.Марковций</v>
      </c>
      <c r="B433" s="4" t="str">
        <f>B337</f>
        <v>UKR 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4">
        <f>L337</f>
        <v>1785.4466167790652</v>
      </c>
      <c r="M433" s="4">
        <f>M341</f>
        <v>1805.1018859382882</v>
      </c>
      <c r="N433" s="4">
        <f>N352</f>
        <v>1829.4653500122372</v>
      </c>
      <c r="O433" s="4">
        <f>M433</f>
        <v>1805.1018859382882</v>
      </c>
    </row>
    <row r="434" spans="1:15" ht="15">
      <c r="A434" s="202" t="str">
        <f>A339</f>
        <v>Н.Акимов </v>
      </c>
      <c r="B434" s="4" t="str">
        <f>B339</f>
        <v>KAZ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4">
        <f>L339</f>
        <v>1779.0180453504938</v>
      </c>
      <c r="M434" s="2"/>
      <c r="N434" s="2"/>
      <c r="O434" s="4">
        <f>L434</f>
        <v>1779.0180453504938</v>
      </c>
    </row>
    <row r="435" spans="1:15" ht="15">
      <c r="A435" s="235" t="str">
        <f>A340</f>
        <v>Н.Кравцов </v>
      </c>
      <c r="B435" s="71" t="str">
        <f>B340</f>
        <v>RUS</v>
      </c>
      <c r="C435" s="189"/>
      <c r="D435" s="189"/>
      <c r="E435" s="189"/>
      <c r="F435" s="189"/>
      <c r="G435" s="189"/>
      <c r="H435" s="189"/>
      <c r="I435" s="189"/>
      <c r="J435" s="189"/>
      <c r="K435" s="189"/>
      <c r="L435" s="71">
        <f>L340</f>
        <v>1772.3160679063753</v>
      </c>
      <c r="M435" s="2"/>
      <c r="N435" s="4">
        <f>N364</f>
        <v>1777.0242498707005</v>
      </c>
      <c r="O435" s="71">
        <f>L435</f>
        <v>1772.3160679063753</v>
      </c>
    </row>
    <row r="436" spans="1:15" ht="15">
      <c r="A436" s="202" t="str">
        <f>A343</f>
        <v>В.Копыл </v>
      </c>
      <c r="B436" s="4" t="str">
        <f>B343</f>
        <v>UKR 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4">
        <f>M343</f>
        <v>1802.2866452467542</v>
      </c>
      <c r="N436" s="2"/>
      <c r="O436" s="4">
        <f>M436</f>
        <v>1802.2866452467542</v>
      </c>
    </row>
    <row r="437" spans="1:15" ht="15">
      <c r="A437" s="235" t="str">
        <f>A344</f>
        <v>Ю.Парамонов </v>
      </c>
      <c r="B437" s="71" t="str">
        <f>B344</f>
        <v>RUS </v>
      </c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71">
        <f>M344</f>
        <v>1795.8580738181827</v>
      </c>
      <c r="N437" s="2"/>
      <c r="O437" s="4">
        <f>M437</f>
        <v>1795.8580738181827</v>
      </c>
    </row>
    <row r="438" spans="1:14" ht="15">
      <c r="A438" s="202" t="str">
        <f>A355</f>
        <v>В. Кожакин</v>
      </c>
      <c r="B438" s="4" t="str">
        <f>B355</f>
        <v>RUS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4">
        <f>N355</f>
        <v>1814.3064129519141</v>
      </c>
    </row>
    <row r="439" spans="1:14" ht="15">
      <c r="A439" s="202" t="str">
        <f>A357</f>
        <v>А. Кожакина</v>
      </c>
      <c r="B439" s="4" t="str">
        <f>B357</f>
        <v>RUS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4">
        <f>N357</f>
        <v>1812.6992700947712</v>
      </c>
    </row>
    <row r="440" spans="1:14" ht="15">
      <c r="A440" s="202" t="str">
        <f>A358</f>
        <v>K. Velikhanov</v>
      </c>
      <c r="B440" s="4" t="str">
        <f>B358</f>
        <v>AZE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4">
        <f>N358</f>
        <v>1811.0921272376283</v>
      </c>
    </row>
    <row r="441" spans="1:14" ht="15">
      <c r="A441" s="202" t="str">
        <f>A361</f>
        <v>А. Тюнин</v>
      </c>
      <c r="B441" s="4" t="str">
        <f>B361</f>
        <v>RUS</v>
      </c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4">
        <f>N361</f>
        <v>1807.8778415233428</v>
      </c>
    </row>
    <row r="442" spans="1:14" ht="15">
      <c r="A442" s="202" t="str">
        <f>A366</f>
        <v>М. Гальма</v>
      </c>
      <c r="B442" s="4" t="str">
        <f>B366</f>
        <v>UKR</v>
      </c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4">
        <f>N366</f>
        <v>1793.413555809057</v>
      </c>
    </row>
    <row r="443" spans="1:14" ht="15">
      <c r="A443" s="202" t="str">
        <f>A367</f>
        <v>К. Павленко</v>
      </c>
      <c r="B443" s="4" t="str">
        <f>B367</f>
        <v>RUS</v>
      </c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4">
        <f>N367</f>
        <v>1791.8064129519141</v>
      </c>
    </row>
    <row r="444" spans="1:14" ht="15">
      <c r="A444" s="202" t="str">
        <f>A369</f>
        <v>Д. Утарова</v>
      </c>
      <c r="B444" s="4" t="str">
        <f>B369</f>
        <v>RUS </v>
      </c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4">
        <f>N369</f>
        <v>1790.1992700947712</v>
      </c>
    </row>
    <row r="445" spans="1:14" ht="15">
      <c r="A445" s="202" t="str">
        <f>A370</f>
        <v>А. Шаклеина</v>
      </c>
      <c r="B445" s="4" t="str">
        <f>B370</f>
        <v>RUS </v>
      </c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4">
        <f>N370</f>
        <v>1790.1992700947712</v>
      </c>
    </row>
    <row r="446" spans="1:14" ht="15">
      <c r="A446" s="202" t="str">
        <f>A372</f>
        <v>М. Атаманова</v>
      </c>
      <c r="B446" s="4" t="str">
        <f>B372</f>
        <v>RUS</v>
      </c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4">
        <f>N372</f>
        <v>1783.7706986662</v>
      </c>
    </row>
    <row r="447" spans="1:14" ht="15">
      <c r="A447" s="202" t="str">
        <f>A375</f>
        <v>Е. Оплян</v>
      </c>
      <c r="B447" s="4" t="str">
        <f>B375</f>
        <v>RUS</v>
      </c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4">
        <f>N375</f>
        <v>1782.163555809057</v>
      </c>
    </row>
    <row r="448" spans="1:14" ht="15">
      <c r="A448" s="202" t="str">
        <f aca="true" t="shared" si="158" ref="A448:B450">A376</f>
        <v>Е. Иванюкович</v>
      </c>
      <c r="B448" s="4" t="str">
        <f t="shared" si="158"/>
        <v>RUS</v>
      </c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4">
        <f>N376</f>
        <v>1780.5564129519141</v>
      </c>
    </row>
    <row r="449" spans="1:14" ht="15">
      <c r="A449" s="202" t="str">
        <f t="shared" si="158"/>
        <v>С. Онуфриенко</v>
      </c>
      <c r="B449" s="4" t="str">
        <f t="shared" si="158"/>
        <v>RUS</v>
      </c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4">
        <f>N377</f>
        <v>1777.3421272376283</v>
      </c>
    </row>
    <row r="450" spans="1:14" ht="15">
      <c r="A450" s="202" t="str">
        <f t="shared" si="158"/>
        <v>А. Утарова</v>
      </c>
      <c r="B450" s="4" t="str">
        <f t="shared" si="158"/>
        <v>RUS</v>
      </c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4">
        <f>N378</f>
        <v>1774.1278415233428</v>
      </c>
    </row>
  </sheetData>
  <printOptions/>
  <pageMargins left="0.75" right="0.75" top="1" bottom="1" header="0.5" footer="0.5"/>
  <pageSetup fitToHeight="2" fitToWidth="2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2"/>
  <sheetViews>
    <sheetView zoomScale="75" zoomScaleNormal="75" workbookViewId="0" topLeftCell="A370">
      <selection activeCell="A395" sqref="A395:IV395"/>
    </sheetView>
  </sheetViews>
  <sheetFormatPr defaultColWidth="8.796875" defaultRowHeight="15"/>
  <cols>
    <col min="1" max="1" width="18.19921875" style="0" customWidth="1"/>
    <col min="3" max="9" width="9.796875" style="0" bestFit="1" customWidth="1"/>
    <col min="11" max="11" width="10.796875" style="0" bestFit="1" customWidth="1"/>
    <col min="12" max="12" width="11.69921875" style="0" customWidth="1"/>
    <col min="14" max="14" width="13.19921875" style="0" customWidth="1"/>
    <col min="19" max="19" width="19.59765625" style="0" customWidth="1"/>
  </cols>
  <sheetData>
    <row r="1" ht="20.25">
      <c r="D1" s="23" t="s">
        <v>169</v>
      </c>
    </row>
    <row r="2" spans="1:5" ht="15.75">
      <c r="A2" s="51" t="s">
        <v>152</v>
      </c>
      <c r="B2" s="51" t="s">
        <v>153</v>
      </c>
      <c r="C2" s="1"/>
      <c r="D2" s="1"/>
      <c r="E2" s="1"/>
    </row>
    <row r="3" spans="1:6" ht="15.75">
      <c r="A3" s="51" t="s">
        <v>30</v>
      </c>
      <c r="B3" s="7">
        <v>2600</v>
      </c>
      <c r="D3" s="9" t="s">
        <v>8</v>
      </c>
      <c r="F3" s="9" t="s">
        <v>12</v>
      </c>
    </row>
    <row r="4" spans="1:6" ht="15.75">
      <c r="A4" s="51" t="s">
        <v>63</v>
      </c>
      <c r="B4" s="7">
        <v>2100</v>
      </c>
      <c r="D4" s="9">
        <v>2</v>
      </c>
      <c r="F4" s="9">
        <v>28</v>
      </c>
    </row>
    <row r="5" spans="1:6" ht="15.75">
      <c r="A5" s="51" t="s">
        <v>31</v>
      </c>
      <c r="B5" s="7">
        <v>1800</v>
      </c>
      <c r="D5" s="13" t="s">
        <v>14</v>
      </c>
      <c r="F5" s="13" t="s">
        <v>15</v>
      </c>
    </row>
    <row r="6" spans="1:13" ht="16.5" thickBot="1">
      <c r="A6" s="21" t="s">
        <v>170</v>
      </c>
      <c r="B6" s="22"/>
      <c r="C6" s="22"/>
      <c r="D6" s="22"/>
      <c r="M6" t="s">
        <v>69</v>
      </c>
    </row>
    <row r="7" spans="1:17" ht="15.75">
      <c r="A7" s="2" t="s">
        <v>64</v>
      </c>
      <c r="B7" s="2" t="s">
        <v>65</v>
      </c>
      <c r="C7" s="7" t="s">
        <v>0</v>
      </c>
      <c r="D7" s="2" t="s">
        <v>4</v>
      </c>
      <c r="E7" s="2" t="s">
        <v>11</v>
      </c>
      <c r="F7" s="2" t="s">
        <v>5</v>
      </c>
      <c r="G7" s="8" t="s">
        <v>3</v>
      </c>
      <c r="H7" s="8" t="s">
        <v>6</v>
      </c>
      <c r="I7" s="8" t="s">
        <v>7</v>
      </c>
      <c r="J7" s="10" t="s">
        <v>9</v>
      </c>
      <c r="K7" s="11" t="s">
        <v>10</v>
      </c>
      <c r="L7" s="19" t="s">
        <v>45</v>
      </c>
      <c r="M7" s="2" t="s">
        <v>66</v>
      </c>
      <c r="N7" s="8" t="s">
        <v>1</v>
      </c>
      <c r="O7" s="18" t="s">
        <v>2</v>
      </c>
      <c r="P7" s="8" t="s">
        <v>67</v>
      </c>
      <c r="Q7" s="8" t="s">
        <v>68</v>
      </c>
    </row>
    <row r="8" spans="1:17" ht="15.75">
      <c r="A8" s="14" t="s">
        <v>18</v>
      </c>
      <c r="B8" s="15" t="s">
        <v>42</v>
      </c>
      <c r="C8" s="17">
        <v>1800</v>
      </c>
      <c r="D8" s="4">
        <f aca="true" t="shared" si="0" ref="D8:D22">C8-1600</f>
        <v>200</v>
      </c>
      <c r="E8" s="2">
        <v>23</v>
      </c>
      <c r="F8" s="6">
        <f>E8*90/$F$4</f>
        <v>73.92857142857143</v>
      </c>
      <c r="G8" s="6">
        <f>(D8*O8)/N8</f>
        <v>59.89285714285715</v>
      </c>
      <c r="H8" s="6">
        <f>IF(G8&gt;P8,O8+(G8-O8)*(P8-O8)/(Q8-O8),0)</f>
        <v>0</v>
      </c>
      <c r="I8" s="6">
        <f>IF(H8&gt;0,$D$4*(F8-H8),$D$4*(F8-G8))</f>
        <v>28.071428571428555</v>
      </c>
      <c r="J8" s="6">
        <f>D8+I8</f>
        <v>228.07142857142856</v>
      </c>
      <c r="K8" s="58">
        <f>J8+1600</f>
        <v>1828.0714285714284</v>
      </c>
      <c r="L8" s="19"/>
      <c r="M8" s="4">
        <f>COUNTIF(C8:C22,"&gt;0")</f>
        <v>15</v>
      </c>
      <c r="N8" s="4">
        <f>(SUM(D8:D22))/M8</f>
        <v>200</v>
      </c>
      <c r="O8" s="4">
        <f>(SUM(F8:F22))/M8</f>
        <v>59.89285714285715</v>
      </c>
      <c r="P8" s="4">
        <f>F8</f>
        <v>73.92857142857143</v>
      </c>
      <c r="Q8" s="4">
        <f>MAX(G8:G22)</f>
        <v>59.89285714285715</v>
      </c>
    </row>
    <row r="9" spans="1:17" ht="15.75">
      <c r="A9" s="14" t="s">
        <v>32</v>
      </c>
      <c r="B9" s="1" t="s">
        <v>107</v>
      </c>
      <c r="C9" s="17">
        <v>1800</v>
      </c>
      <c r="D9" s="4">
        <f t="shared" si="0"/>
        <v>200</v>
      </c>
      <c r="E9" s="2">
        <v>23</v>
      </c>
      <c r="F9" s="6">
        <f aca="true" t="shared" si="1" ref="F9:F22">E9*90/$F$4</f>
        <v>73.92857142857143</v>
      </c>
      <c r="G9" s="6">
        <f aca="true" t="shared" si="2" ref="G9:G22">(D9*O9)/N9</f>
        <v>59.89285714285715</v>
      </c>
      <c r="H9" s="6">
        <f aca="true" t="shared" si="3" ref="H9:H22">IF(G9&gt;P9,O9+(G9-O9)*(P9-O9)/(Q9-O9),0)</f>
        <v>0</v>
      </c>
      <c r="I9" s="6">
        <f aca="true" t="shared" si="4" ref="I9:I22">IF(H9&gt;0,$D$4*(F9-H9),$D$4*(F9-G9))</f>
        <v>28.071428571428555</v>
      </c>
      <c r="J9" s="6">
        <f>D9+I9</f>
        <v>228.07142857142856</v>
      </c>
      <c r="K9" s="58">
        <f>J9+1600</f>
        <v>1828.0714285714284</v>
      </c>
      <c r="L9" s="19"/>
      <c r="M9" s="4">
        <f>M8</f>
        <v>15</v>
      </c>
      <c r="N9" s="4">
        <f>N8</f>
        <v>200</v>
      </c>
      <c r="O9" s="4">
        <f>O8</f>
        <v>59.89285714285715</v>
      </c>
      <c r="P9" s="4">
        <f>P8</f>
        <v>73.92857142857143</v>
      </c>
      <c r="Q9" s="4">
        <f>Q8</f>
        <v>59.89285714285715</v>
      </c>
    </row>
    <row r="10" spans="1:17" ht="15.75">
      <c r="A10" s="14" t="s">
        <v>33</v>
      </c>
      <c r="B10" s="15" t="s">
        <v>43</v>
      </c>
      <c r="C10" s="17">
        <v>1800</v>
      </c>
      <c r="D10" s="4">
        <f t="shared" si="0"/>
        <v>200</v>
      </c>
      <c r="E10" s="2">
        <v>22</v>
      </c>
      <c r="F10" s="6">
        <f t="shared" si="1"/>
        <v>70.71428571428571</v>
      </c>
      <c r="G10" s="6">
        <f t="shared" si="2"/>
        <v>59.89285714285715</v>
      </c>
      <c r="H10" s="6">
        <f t="shared" si="3"/>
        <v>0</v>
      </c>
      <c r="I10" s="6">
        <f t="shared" si="4"/>
        <v>21.64285714285711</v>
      </c>
      <c r="J10" s="6">
        <f aca="true" t="shared" si="5" ref="J10:J22">D10+I10</f>
        <v>221.6428571428571</v>
      </c>
      <c r="K10" s="58">
        <f aca="true" t="shared" si="6" ref="K10:K22">J10+1600</f>
        <v>1821.642857142857</v>
      </c>
      <c r="L10" s="19"/>
      <c r="M10" s="4">
        <f aca="true" t="shared" si="7" ref="M10:Q22">M9</f>
        <v>15</v>
      </c>
      <c r="N10" s="4">
        <f t="shared" si="7"/>
        <v>200</v>
      </c>
      <c r="O10" s="4">
        <f t="shared" si="7"/>
        <v>59.89285714285715</v>
      </c>
      <c r="P10" s="4">
        <f t="shared" si="7"/>
        <v>73.92857142857143</v>
      </c>
      <c r="Q10" s="4">
        <f t="shared" si="7"/>
        <v>59.89285714285715</v>
      </c>
    </row>
    <row r="11" spans="1:17" ht="15.75">
      <c r="A11" s="14" t="s">
        <v>34</v>
      </c>
      <c r="B11" s="15" t="s">
        <v>42</v>
      </c>
      <c r="C11" s="17">
        <v>1800</v>
      </c>
      <c r="D11" s="4">
        <f t="shared" si="0"/>
        <v>200</v>
      </c>
      <c r="E11" s="2">
        <v>21</v>
      </c>
      <c r="F11" s="6">
        <f t="shared" si="1"/>
        <v>67.5</v>
      </c>
      <c r="G11" s="6">
        <f t="shared" si="2"/>
        <v>59.89285714285715</v>
      </c>
      <c r="H11" s="6">
        <f t="shared" si="3"/>
        <v>0</v>
      </c>
      <c r="I11" s="6">
        <f t="shared" si="4"/>
        <v>15.214285714285694</v>
      </c>
      <c r="J11" s="6">
        <f t="shared" si="5"/>
        <v>215.2142857142857</v>
      </c>
      <c r="K11" s="58">
        <f t="shared" si="6"/>
        <v>1815.2142857142858</v>
      </c>
      <c r="L11" s="19"/>
      <c r="M11" s="4">
        <f t="shared" si="7"/>
        <v>15</v>
      </c>
      <c r="N11" s="4">
        <f t="shared" si="7"/>
        <v>200</v>
      </c>
      <c r="O11" s="4">
        <f t="shared" si="7"/>
        <v>59.89285714285715</v>
      </c>
      <c r="P11" s="4">
        <f t="shared" si="7"/>
        <v>73.92857142857143</v>
      </c>
      <c r="Q11" s="4">
        <f t="shared" si="7"/>
        <v>59.89285714285715</v>
      </c>
    </row>
    <row r="12" spans="1:17" ht="15.75">
      <c r="A12" s="14" t="s">
        <v>35</v>
      </c>
      <c r="B12" s="15" t="s">
        <v>40</v>
      </c>
      <c r="C12" s="17">
        <v>1800</v>
      </c>
      <c r="D12" s="4">
        <f t="shared" si="0"/>
        <v>200</v>
      </c>
      <c r="E12" s="2">
        <v>19.5</v>
      </c>
      <c r="F12" s="6">
        <f t="shared" si="1"/>
        <v>62.67857142857143</v>
      </c>
      <c r="G12" s="6">
        <f t="shared" si="2"/>
        <v>59.89285714285715</v>
      </c>
      <c r="H12" s="6">
        <f t="shared" si="3"/>
        <v>0</v>
      </c>
      <c r="I12" s="6">
        <f t="shared" si="4"/>
        <v>5.571428571428555</v>
      </c>
      <c r="J12" s="6">
        <f t="shared" si="5"/>
        <v>205.57142857142856</v>
      </c>
      <c r="K12" s="58">
        <f t="shared" si="6"/>
        <v>1805.5714285714284</v>
      </c>
      <c r="L12" s="19"/>
      <c r="M12" s="4">
        <f t="shared" si="7"/>
        <v>15</v>
      </c>
      <c r="N12" s="4">
        <f t="shared" si="7"/>
        <v>200</v>
      </c>
      <c r="O12" s="4">
        <f t="shared" si="7"/>
        <v>59.89285714285715</v>
      </c>
      <c r="P12" s="4">
        <f t="shared" si="7"/>
        <v>73.92857142857143</v>
      </c>
      <c r="Q12" s="4">
        <f t="shared" si="7"/>
        <v>59.89285714285715</v>
      </c>
    </row>
    <row r="13" spans="1:17" ht="15.75">
      <c r="A13" s="14" t="s">
        <v>19</v>
      </c>
      <c r="B13" s="15" t="s">
        <v>41</v>
      </c>
      <c r="C13" s="17">
        <v>1800</v>
      </c>
      <c r="D13" s="4">
        <f t="shared" si="0"/>
        <v>200</v>
      </c>
      <c r="E13" s="2">
        <v>19.5</v>
      </c>
      <c r="F13" s="6">
        <f t="shared" si="1"/>
        <v>62.67857142857143</v>
      </c>
      <c r="G13" s="6">
        <f t="shared" si="2"/>
        <v>59.89285714285715</v>
      </c>
      <c r="H13" s="6">
        <f t="shared" si="3"/>
        <v>0</v>
      </c>
      <c r="I13" s="6">
        <f t="shared" si="4"/>
        <v>5.571428571428555</v>
      </c>
      <c r="J13" s="6">
        <f t="shared" si="5"/>
        <v>205.57142857142856</v>
      </c>
      <c r="K13" s="58">
        <f t="shared" si="6"/>
        <v>1805.5714285714284</v>
      </c>
      <c r="L13" s="19"/>
      <c r="M13" s="4">
        <f t="shared" si="7"/>
        <v>15</v>
      </c>
      <c r="N13" s="4">
        <f t="shared" si="7"/>
        <v>200</v>
      </c>
      <c r="O13" s="4">
        <f t="shared" si="7"/>
        <v>59.89285714285715</v>
      </c>
      <c r="P13" s="4">
        <f t="shared" si="7"/>
        <v>73.92857142857143</v>
      </c>
      <c r="Q13" s="4">
        <f t="shared" si="7"/>
        <v>59.89285714285715</v>
      </c>
    </row>
    <row r="14" spans="1:17" ht="15.75">
      <c r="A14" s="14" t="s">
        <v>36</v>
      </c>
      <c r="B14" s="15" t="s">
        <v>42</v>
      </c>
      <c r="C14" s="17">
        <v>1800</v>
      </c>
      <c r="D14" s="4">
        <f t="shared" si="0"/>
        <v>200</v>
      </c>
      <c r="E14" s="2">
        <v>19</v>
      </c>
      <c r="F14" s="6">
        <f t="shared" si="1"/>
        <v>61.07142857142857</v>
      </c>
      <c r="G14" s="6">
        <f t="shared" si="2"/>
        <v>59.89285714285715</v>
      </c>
      <c r="H14" s="6">
        <f t="shared" si="3"/>
        <v>0</v>
      </c>
      <c r="I14" s="6">
        <f t="shared" si="4"/>
        <v>2.357142857142833</v>
      </c>
      <c r="J14" s="6">
        <f t="shared" si="5"/>
        <v>202.35714285714283</v>
      </c>
      <c r="K14" s="58">
        <f t="shared" si="6"/>
        <v>1802.357142857143</v>
      </c>
      <c r="L14" s="19"/>
      <c r="M14" s="4">
        <f t="shared" si="7"/>
        <v>15</v>
      </c>
      <c r="N14" s="4">
        <f t="shared" si="7"/>
        <v>200</v>
      </c>
      <c r="O14" s="4">
        <f t="shared" si="7"/>
        <v>59.89285714285715</v>
      </c>
      <c r="P14" s="4">
        <f t="shared" si="7"/>
        <v>73.92857142857143</v>
      </c>
      <c r="Q14" s="4">
        <f t="shared" si="7"/>
        <v>59.89285714285715</v>
      </c>
    </row>
    <row r="15" spans="1:17" ht="15.75">
      <c r="A15" s="14" t="s">
        <v>37</v>
      </c>
      <c r="B15" s="15" t="s">
        <v>44</v>
      </c>
      <c r="C15" s="17">
        <v>1800</v>
      </c>
      <c r="D15" s="4">
        <f t="shared" si="0"/>
        <v>200</v>
      </c>
      <c r="E15" s="2">
        <v>18</v>
      </c>
      <c r="F15" s="6">
        <f t="shared" si="1"/>
        <v>57.857142857142854</v>
      </c>
      <c r="G15" s="6">
        <f t="shared" si="2"/>
        <v>59.89285714285715</v>
      </c>
      <c r="H15" s="6">
        <f t="shared" si="3"/>
        <v>0</v>
      </c>
      <c r="I15" s="6">
        <f t="shared" si="4"/>
        <v>-4.071428571428598</v>
      </c>
      <c r="J15" s="6">
        <f t="shared" si="5"/>
        <v>195.9285714285714</v>
      </c>
      <c r="K15" s="58">
        <f t="shared" si="6"/>
        <v>1795.9285714285713</v>
      </c>
      <c r="L15" s="19"/>
      <c r="M15" s="4">
        <f t="shared" si="7"/>
        <v>15</v>
      </c>
      <c r="N15" s="4">
        <f t="shared" si="7"/>
        <v>200</v>
      </c>
      <c r="O15" s="4">
        <f t="shared" si="7"/>
        <v>59.89285714285715</v>
      </c>
      <c r="P15" s="4">
        <f t="shared" si="7"/>
        <v>73.92857142857143</v>
      </c>
      <c r="Q15" s="4">
        <f t="shared" si="7"/>
        <v>59.89285714285715</v>
      </c>
    </row>
    <row r="16" spans="1:17" ht="15.75">
      <c r="A16" s="14" t="s">
        <v>38</v>
      </c>
      <c r="B16" s="15" t="s">
        <v>44</v>
      </c>
      <c r="C16" s="17">
        <v>1800</v>
      </c>
      <c r="D16" s="4">
        <f t="shared" si="0"/>
        <v>200</v>
      </c>
      <c r="E16" s="2">
        <v>17.5</v>
      </c>
      <c r="F16" s="6">
        <f t="shared" si="1"/>
        <v>56.25</v>
      </c>
      <c r="G16" s="6">
        <f t="shared" si="2"/>
        <v>59.89285714285715</v>
      </c>
      <c r="H16" s="6">
        <f t="shared" si="3"/>
        <v>0</v>
      </c>
      <c r="I16" s="6">
        <f t="shared" si="4"/>
        <v>-7.285714285714306</v>
      </c>
      <c r="J16" s="6">
        <f t="shared" si="5"/>
        <v>192.7142857142857</v>
      </c>
      <c r="K16" s="58">
        <f t="shared" si="6"/>
        <v>1792.7142857142858</v>
      </c>
      <c r="L16" s="19"/>
      <c r="M16" s="4">
        <f t="shared" si="7"/>
        <v>15</v>
      </c>
      <c r="N16" s="4">
        <f t="shared" si="7"/>
        <v>200</v>
      </c>
      <c r="O16" s="4">
        <f t="shared" si="7"/>
        <v>59.89285714285715</v>
      </c>
      <c r="P16" s="4">
        <f t="shared" si="7"/>
        <v>73.92857142857143</v>
      </c>
      <c r="Q16" s="4">
        <f t="shared" si="7"/>
        <v>59.89285714285715</v>
      </c>
    </row>
    <row r="17" spans="1:17" ht="15.75">
      <c r="A17" s="14" t="s">
        <v>21</v>
      </c>
      <c r="B17" s="15" t="s">
        <v>44</v>
      </c>
      <c r="C17" s="17">
        <v>1800</v>
      </c>
      <c r="D17" s="4">
        <f t="shared" si="0"/>
        <v>200</v>
      </c>
      <c r="E17" s="2">
        <v>16.5</v>
      </c>
      <c r="F17" s="6">
        <f t="shared" si="1"/>
        <v>53.035714285714285</v>
      </c>
      <c r="G17" s="6">
        <f t="shared" si="2"/>
        <v>59.89285714285715</v>
      </c>
      <c r="H17" s="6">
        <f t="shared" si="3"/>
        <v>0</v>
      </c>
      <c r="I17" s="6">
        <f t="shared" si="4"/>
        <v>-13.714285714285737</v>
      </c>
      <c r="J17" s="6">
        <f t="shared" si="5"/>
        <v>186.28571428571428</v>
      </c>
      <c r="K17" s="58">
        <f t="shared" si="6"/>
        <v>1786.2857142857142</v>
      </c>
      <c r="L17" s="19"/>
      <c r="M17" s="4">
        <f t="shared" si="7"/>
        <v>15</v>
      </c>
      <c r="N17" s="4">
        <f t="shared" si="7"/>
        <v>200</v>
      </c>
      <c r="O17" s="4">
        <f t="shared" si="7"/>
        <v>59.89285714285715</v>
      </c>
      <c r="P17" s="4">
        <f t="shared" si="7"/>
        <v>73.92857142857143</v>
      </c>
      <c r="Q17" s="4">
        <f t="shared" si="7"/>
        <v>59.89285714285715</v>
      </c>
    </row>
    <row r="18" spans="1:17" ht="15.75">
      <c r="A18" s="14" t="s">
        <v>22</v>
      </c>
      <c r="B18" s="16" t="s">
        <v>44</v>
      </c>
      <c r="C18" s="17">
        <v>1800</v>
      </c>
      <c r="D18" s="4">
        <f t="shared" si="0"/>
        <v>200</v>
      </c>
      <c r="E18" s="2">
        <v>16.5</v>
      </c>
      <c r="F18" s="6">
        <f t="shared" si="1"/>
        <v>53.035714285714285</v>
      </c>
      <c r="G18" s="6">
        <f t="shared" si="2"/>
        <v>59.89285714285715</v>
      </c>
      <c r="H18" s="6">
        <f t="shared" si="3"/>
        <v>0</v>
      </c>
      <c r="I18" s="6">
        <f t="shared" si="4"/>
        <v>-13.714285714285737</v>
      </c>
      <c r="J18" s="6">
        <f t="shared" si="5"/>
        <v>186.28571428571428</v>
      </c>
      <c r="K18" s="58">
        <f t="shared" si="6"/>
        <v>1786.2857142857142</v>
      </c>
      <c r="L18" s="19"/>
      <c r="M18" s="4">
        <f t="shared" si="7"/>
        <v>15</v>
      </c>
      <c r="N18" s="4">
        <f t="shared" si="7"/>
        <v>200</v>
      </c>
      <c r="O18" s="4">
        <f t="shared" si="7"/>
        <v>59.89285714285715</v>
      </c>
      <c r="P18" s="4">
        <f t="shared" si="7"/>
        <v>73.92857142857143</v>
      </c>
      <c r="Q18" s="4">
        <f t="shared" si="7"/>
        <v>59.89285714285715</v>
      </c>
    </row>
    <row r="19" spans="1:17" ht="15.75">
      <c r="A19" s="14" t="s">
        <v>13</v>
      </c>
      <c r="B19" s="15" t="s">
        <v>43</v>
      </c>
      <c r="C19" s="17">
        <v>1800</v>
      </c>
      <c r="D19" s="4">
        <f t="shared" si="0"/>
        <v>200</v>
      </c>
      <c r="E19" s="2">
        <v>16.5</v>
      </c>
      <c r="F19" s="6">
        <f t="shared" si="1"/>
        <v>53.035714285714285</v>
      </c>
      <c r="G19" s="6">
        <f t="shared" si="2"/>
        <v>59.89285714285715</v>
      </c>
      <c r="H19" s="6">
        <f t="shared" si="3"/>
        <v>0</v>
      </c>
      <c r="I19" s="6">
        <f t="shared" si="4"/>
        <v>-13.714285714285737</v>
      </c>
      <c r="J19" s="6">
        <f t="shared" si="5"/>
        <v>186.28571428571428</v>
      </c>
      <c r="K19" s="58">
        <f t="shared" si="6"/>
        <v>1786.2857142857142</v>
      </c>
      <c r="L19" s="19"/>
      <c r="M19" s="4">
        <f t="shared" si="7"/>
        <v>15</v>
      </c>
      <c r="N19" s="4">
        <f t="shared" si="7"/>
        <v>200</v>
      </c>
      <c r="O19" s="4">
        <f t="shared" si="7"/>
        <v>59.89285714285715</v>
      </c>
      <c r="P19" s="4">
        <f t="shared" si="7"/>
        <v>73.92857142857143</v>
      </c>
      <c r="Q19" s="4">
        <f t="shared" si="7"/>
        <v>59.89285714285715</v>
      </c>
    </row>
    <row r="20" spans="1:17" ht="15.75">
      <c r="A20" s="14" t="s">
        <v>27</v>
      </c>
      <c r="B20" s="15" t="s">
        <v>42</v>
      </c>
      <c r="C20" s="17">
        <v>1800</v>
      </c>
      <c r="D20" s="4">
        <f t="shared" si="0"/>
        <v>200</v>
      </c>
      <c r="E20" s="2">
        <v>16</v>
      </c>
      <c r="F20" s="6">
        <f t="shared" si="1"/>
        <v>51.42857142857143</v>
      </c>
      <c r="G20" s="6">
        <f t="shared" si="2"/>
        <v>59.89285714285715</v>
      </c>
      <c r="H20" s="6">
        <f t="shared" si="3"/>
        <v>0</v>
      </c>
      <c r="I20" s="6">
        <f t="shared" si="4"/>
        <v>-16.928571428571445</v>
      </c>
      <c r="J20" s="6">
        <f t="shared" si="5"/>
        <v>183.07142857142856</v>
      </c>
      <c r="K20" s="58">
        <f t="shared" si="6"/>
        <v>1783.0714285714284</v>
      </c>
      <c r="L20" s="19"/>
      <c r="M20" s="4">
        <f t="shared" si="7"/>
        <v>15</v>
      </c>
      <c r="N20" s="4">
        <f t="shared" si="7"/>
        <v>200</v>
      </c>
      <c r="O20" s="4">
        <f t="shared" si="7"/>
        <v>59.89285714285715</v>
      </c>
      <c r="P20" s="4">
        <f t="shared" si="7"/>
        <v>73.92857142857143</v>
      </c>
      <c r="Q20" s="4">
        <f t="shared" si="7"/>
        <v>59.89285714285715</v>
      </c>
    </row>
    <row r="21" spans="1:17" ht="15.75">
      <c r="A21" s="14" t="s">
        <v>20</v>
      </c>
      <c r="B21" s="15" t="s">
        <v>42</v>
      </c>
      <c r="C21" s="17">
        <v>1800</v>
      </c>
      <c r="D21" s="4">
        <f t="shared" si="0"/>
        <v>200</v>
      </c>
      <c r="E21" s="2">
        <v>16</v>
      </c>
      <c r="F21" s="6">
        <f t="shared" si="1"/>
        <v>51.42857142857143</v>
      </c>
      <c r="G21" s="6">
        <f t="shared" si="2"/>
        <v>59.89285714285715</v>
      </c>
      <c r="H21" s="6">
        <f t="shared" si="3"/>
        <v>0</v>
      </c>
      <c r="I21" s="6">
        <f t="shared" si="4"/>
        <v>-16.928571428571445</v>
      </c>
      <c r="J21" s="6">
        <f t="shared" si="5"/>
        <v>183.07142857142856</v>
      </c>
      <c r="K21" s="58">
        <f t="shared" si="6"/>
        <v>1783.0714285714284</v>
      </c>
      <c r="L21" s="19"/>
      <c r="M21" s="4">
        <f t="shared" si="7"/>
        <v>15</v>
      </c>
      <c r="N21" s="4">
        <f t="shared" si="7"/>
        <v>200</v>
      </c>
      <c r="O21" s="4">
        <f t="shared" si="7"/>
        <v>59.89285714285715</v>
      </c>
      <c r="P21" s="4">
        <f t="shared" si="7"/>
        <v>73.92857142857143</v>
      </c>
      <c r="Q21" s="4">
        <f t="shared" si="7"/>
        <v>59.89285714285715</v>
      </c>
    </row>
    <row r="22" spans="1:17" ht="16.5" thickBot="1">
      <c r="A22" s="14" t="s">
        <v>39</v>
      </c>
      <c r="B22" s="2" t="s">
        <v>108</v>
      </c>
      <c r="C22" s="17">
        <v>1800</v>
      </c>
      <c r="D22" s="4">
        <f t="shared" si="0"/>
        <v>200</v>
      </c>
      <c r="E22" s="2">
        <v>15.5</v>
      </c>
      <c r="F22" s="6">
        <f t="shared" si="1"/>
        <v>49.82142857142857</v>
      </c>
      <c r="G22" s="6">
        <f t="shared" si="2"/>
        <v>59.89285714285715</v>
      </c>
      <c r="H22" s="6">
        <f t="shared" si="3"/>
        <v>0</v>
      </c>
      <c r="I22" s="6">
        <f t="shared" si="4"/>
        <v>-20.142857142857167</v>
      </c>
      <c r="J22" s="6">
        <f t="shared" si="5"/>
        <v>179.85714285714283</v>
      </c>
      <c r="K22" s="59">
        <f t="shared" si="6"/>
        <v>1779.857142857143</v>
      </c>
      <c r="L22" s="19"/>
      <c r="M22" s="4">
        <f t="shared" si="7"/>
        <v>15</v>
      </c>
      <c r="N22" s="4">
        <f t="shared" si="7"/>
        <v>200</v>
      </c>
      <c r="O22" s="4">
        <f>O21</f>
        <v>59.89285714285715</v>
      </c>
      <c r="P22" s="4">
        <f t="shared" si="7"/>
        <v>73.92857142857143</v>
      </c>
      <c r="Q22" s="4">
        <f t="shared" si="7"/>
        <v>59.89285714285715</v>
      </c>
    </row>
    <row r="23" spans="1:6" ht="15.75">
      <c r="A23" s="54"/>
      <c r="B23" s="55"/>
      <c r="D23" s="9" t="s">
        <v>8</v>
      </c>
      <c r="F23" s="9" t="s">
        <v>12</v>
      </c>
    </row>
    <row r="24" spans="1:6" ht="15.75">
      <c r="A24" s="54"/>
      <c r="B24" s="55"/>
      <c r="D24" s="9">
        <v>2</v>
      </c>
      <c r="F24" s="9">
        <v>28</v>
      </c>
    </row>
    <row r="25" spans="1:6" ht="15.75">
      <c r="A25" s="54"/>
      <c r="B25" s="55"/>
      <c r="D25" s="13" t="s">
        <v>14</v>
      </c>
      <c r="F25" s="13" t="s">
        <v>15</v>
      </c>
    </row>
    <row r="26" spans="1:13" ht="16.5" thickBot="1">
      <c r="A26" s="21" t="s">
        <v>171</v>
      </c>
      <c r="B26" s="22"/>
      <c r="C26" s="22"/>
      <c r="D26" s="22"/>
      <c r="M26" t="s">
        <v>69</v>
      </c>
    </row>
    <row r="27" spans="1:17" ht="15.75">
      <c r="A27" s="51" t="s">
        <v>64</v>
      </c>
      <c r="B27" s="51" t="s">
        <v>65</v>
      </c>
      <c r="C27" s="7" t="s">
        <v>0</v>
      </c>
      <c r="D27" s="2" t="s">
        <v>4</v>
      </c>
      <c r="E27" s="2" t="s">
        <v>11</v>
      </c>
      <c r="F27" s="2" t="s">
        <v>5</v>
      </c>
      <c r="G27" s="8" t="s">
        <v>3</v>
      </c>
      <c r="H27" s="8" t="s">
        <v>6</v>
      </c>
      <c r="I27" s="8" t="s">
        <v>7</v>
      </c>
      <c r="J27" s="10" t="s">
        <v>9</v>
      </c>
      <c r="K27" s="11" t="s">
        <v>10</v>
      </c>
      <c r="L27" s="19" t="s">
        <v>45</v>
      </c>
      <c r="M27" s="2" t="s">
        <v>66</v>
      </c>
      <c r="N27" s="8" t="s">
        <v>1</v>
      </c>
      <c r="O27" s="18" t="s">
        <v>2</v>
      </c>
      <c r="P27" s="8" t="s">
        <v>67</v>
      </c>
      <c r="Q27" s="8" t="s">
        <v>68</v>
      </c>
    </row>
    <row r="28" spans="1:17" ht="15.75">
      <c r="A28" s="30" t="s">
        <v>225</v>
      </c>
      <c r="B28" s="15" t="s">
        <v>42</v>
      </c>
      <c r="C28" s="65">
        <f>K8</f>
        <v>1828.0714285714284</v>
      </c>
      <c r="D28" s="4">
        <f aca="true" t="shared" si="8" ref="D28:D39">C28-1600</f>
        <v>228.07142857142844</v>
      </c>
      <c r="E28" s="29">
        <v>23.5</v>
      </c>
      <c r="F28" s="6">
        <f>E28*90/$F$24</f>
        <v>75.53571428571429</v>
      </c>
      <c r="G28" s="6">
        <f>(D28*O28)/N28</f>
        <v>57.88223180447055</v>
      </c>
      <c r="H28" s="6">
        <f aca="true" t="shared" si="9" ref="H28:H39">IF(G28&gt;P28,O28+(G28-O28)*(P28-O28)/(Q28-O28),0)</f>
        <v>0</v>
      </c>
      <c r="I28" s="6">
        <f>IF(H28&gt;0,$D$24*(F28-H28),$D$24*(F28-G28))</f>
        <v>35.306964962487484</v>
      </c>
      <c r="J28" s="6">
        <f>D28+I28</f>
        <v>263.3783935339159</v>
      </c>
      <c r="K28" s="60">
        <f aca="true" t="shared" si="10" ref="K28:K39">J28+1600</f>
        <v>1863.3783935339159</v>
      </c>
      <c r="L28" s="19"/>
      <c r="M28" s="4">
        <f>COUNTIF(C28:C39,"&gt;0")</f>
        <v>12</v>
      </c>
      <c r="N28" s="4">
        <f>(SUM(D28:D39))/M28</f>
        <v>197.8928571428571</v>
      </c>
      <c r="O28" s="4">
        <f>(SUM(F28:F39))/M28</f>
        <v>50.223214285714285</v>
      </c>
      <c r="P28" s="4">
        <f>F28</f>
        <v>75.53571428571429</v>
      </c>
      <c r="Q28" s="4">
        <f>MAX(G28:G39)</f>
        <v>57.88223180447055</v>
      </c>
    </row>
    <row r="29" spans="1:17" ht="15.75">
      <c r="A29" s="30" t="s">
        <v>77</v>
      </c>
      <c r="B29" s="15" t="s">
        <v>42</v>
      </c>
      <c r="C29" s="17">
        <v>1800</v>
      </c>
      <c r="D29" s="4">
        <f t="shared" si="8"/>
        <v>200</v>
      </c>
      <c r="E29" s="29">
        <v>21</v>
      </c>
      <c r="F29" s="6">
        <f aca="true" t="shared" si="11" ref="F29:F39">E29*90/$F$24</f>
        <v>67.5</v>
      </c>
      <c r="G29" s="6">
        <f aca="true" t="shared" si="12" ref="G29:G39">(D29*O29)/N29</f>
        <v>50.757985923118575</v>
      </c>
      <c r="H29" s="6">
        <f t="shared" si="9"/>
        <v>0</v>
      </c>
      <c r="I29" s="6">
        <f aca="true" t="shared" si="13" ref="I29:I39">IF(H29&gt;0,$D$24*(F29-H29),$D$24*(F29-G29))</f>
        <v>33.48402815376285</v>
      </c>
      <c r="J29" s="6">
        <f aca="true" t="shared" si="14" ref="J29:J39">D29+I29</f>
        <v>233.48402815376284</v>
      </c>
      <c r="K29" s="60">
        <f t="shared" si="10"/>
        <v>1833.484028153763</v>
      </c>
      <c r="L29" s="19"/>
      <c r="M29" s="4">
        <f aca="true" t="shared" si="15" ref="M29:Q39">M28</f>
        <v>12</v>
      </c>
      <c r="N29" s="4">
        <f t="shared" si="15"/>
        <v>197.8928571428571</v>
      </c>
      <c r="O29" s="4">
        <f t="shared" si="15"/>
        <v>50.223214285714285</v>
      </c>
      <c r="P29" s="4">
        <f t="shared" si="15"/>
        <v>75.53571428571429</v>
      </c>
      <c r="Q29" s="4">
        <f t="shared" si="15"/>
        <v>57.88223180447055</v>
      </c>
    </row>
    <row r="30" spans="1:17" ht="15.75">
      <c r="A30" s="30" t="s">
        <v>226</v>
      </c>
      <c r="B30" s="15" t="s">
        <v>42</v>
      </c>
      <c r="C30" s="65">
        <f>K11</f>
        <v>1815.2142857142858</v>
      </c>
      <c r="D30" s="4">
        <f t="shared" si="8"/>
        <v>215.21428571428578</v>
      </c>
      <c r="E30" s="29">
        <v>21</v>
      </c>
      <c r="F30" s="6">
        <f t="shared" si="11"/>
        <v>67.5</v>
      </c>
      <c r="G30" s="6">
        <f t="shared" si="12"/>
        <v>54.61921842369869</v>
      </c>
      <c r="H30" s="6">
        <f t="shared" si="9"/>
        <v>0</v>
      </c>
      <c r="I30" s="6">
        <f t="shared" si="13"/>
        <v>25.76156315260262</v>
      </c>
      <c r="J30" s="6">
        <f t="shared" si="14"/>
        <v>240.97584886688838</v>
      </c>
      <c r="K30" s="60">
        <f t="shared" si="10"/>
        <v>1840.9758488668883</v>
      </c>
      <c r="L30" s="19"/>
      <c r="M30" s="4">
        <f t="shared" si="15"/>
        <v>12</v>
      </c>
      <c r="N30" s="4">
        <f t="shared" si="15"/>
        <v>197.8928571428571</v>
      </c>
      <c r="O30" s="4">
        <f t="shared" si="15"/>
        <v>50.223214285714285</v>
      </c>
      <c r="P30" s="4">
        <f t="shared" si="15"/>
        <v>75.53571428571429</v>
      </c>
      <c r="Q30" s="4">
        <f t="shared" si="15"/>
        <v>57.88223180447055</v>
      </c>
    </row>
    <row r="31" spans="1:17" ht="15.75">
      <c r="A31" s="30" t="s">
        <v>227</v>
      </c>
      <c r="B31" s="15" t="s">
        <v>103</v>
      </c>
      <c r="C31" s="17">
        <v>1800</v>
      </c>
      <c r="D31" s="4">
        <f t="shared" si="8"/>
        <v>200</v>
      </c>
      <c r="E31" s="29">
        <v>19.5</v>
      </c>
      <c r="F31" s="6">
        <f t="shared" si="11"/>
        <v>62.67857142857143</v>
      </c>
      <c r="G31" s="6">
        <f t="shared" si="12"/>
        <v>50.757985923118575</v>
      </c>
      <c r="H31" s="6">
        <f t="shared" si="9"/>
        <v>0</v>
      </c>
      <c r="I31" s="6">
        <f t="shared" si="13"/>
        <v>23.84117101090571</v>
      </c>
      <c r="J31" s="6">
        <f t="shared" si="14"/>
        <v>223.84117101090573</v>
      </c>
      <c r="K31" s="60">
        <f t="shared" si="10"/>
        <v>1823.8411710109058</v>
      </c>
      <c r="L31" s="19"/>
      <c r="M31" s="4">
        <f t="shared" si="15"/>
        <v>12</v>
      </c>
      <c r="N31" s="4">
        <f t="shared" si="15"/>
        <v>197.8928571428571</v>
      </c>
      <c r="O31" s="4">
        <f t="shared" si="15"/>
        <v>50.223214285714285</v>
      </c>
      <c r="P31" s="4">
        <f t="shared" si="15"/>
        <v>75.53571428571429</v>
      </c>
      <c r="Q31" s="4">
        <f t="shared" si="15"/>
        <v>57.88223180447055</v>
      </c>
    </row>
    <row r="32" spans="1:17" ht="15.75">
      <c r="A32" s="30" t="s">
        <v>78</v>
      </c>
      <c r="B32" s="15" t="s">
        <v>42</v>
      </c>
      <c r="C32" s="65">
        <f>K21</f>
        <v>1783.0714285714284</v>
      </c>
      <c r="D32" s="4">
        <f t="shared" si="8"/>
        <v>183.07142857142844</v>
      </c>
      <c r="E32" s="29">
        <v>16</v>
      </c>
      <c r="F32" s="6">
        <f t="shared" si="11"/>
        <v>51.42857142857143</v>
      </c>
      <c r="G32" s="6">
        <f t="shared" si="12"/>
        <v>46.46168497176887</v>
      </c>
      <c r="H32" s="6">
        <f t="shared" si="9"/>
        <v>0</v>
      </c>
      <c r="I32" s="6">
        <f t="shared" si="13"/>
        <v>9.933772913605125</v>
      </c>
      <c r="J32" s="6">
        <f t="shared" si="14"/>
        <v>193.00520148503358</v>
      </c>
      <c r="K32" s="60">
        <f t="shared" si="10"/>
        <v>1793.0052014850335</v>
      </c>
      <c r="L32" s="19"/>
      <c r="M32" s="4">
        <f t="shared" si="15"/>
        <v>12</v>
      </c>
      <c r="N32" s="4">
        <f t="shared" si="15"/>
        <v>197.8928571428571</v>
      </c>
      <c r="O32" s="4">
        <f t="shared" si="15"/>
        <v>50.223214285714285</v>
      </c>
      <c r="P32" s="4">
        <f t="shared" si="15"/>
        <v>75.53571428571429</v>
      </c>
      <c r="Q32" s="4">
        <f t="shared" si="15"/>
        <v>57.88223180447055</v>
      </c>
    </row>
    <row r="33" spans="1:17" ht="15.75">
      <c r="A33" s="106" t="s">
        <v>71</v>
      </c>
      <c r="B33" s="15" t="s">
        <v>40</v>
      </c>
      <c r="C33" s="17">
        <v>1800</v>
      </c>
      <c r="D33" s="4">
        <f t="shared" si="8"/>
        <v>200</v>
      </c>
      <c r="E33" s="29">
        <v>15.5</v>
      </c>
      <c r="F33" s="6">
        <f t="shared" si="11"/>
        <v>49.82142857142857</v>
      </c>
      <c r="G33" s="6">
        <f t="shared" si="12"/>
        <v>50.757985923118575</v>
      </c>
      <c r="H33" s="6">
        <f t="shared" si="9"/>
        <v>0</v>
      </c>
      <c r="I33" s="6">
        <f t="shared" si="13"/>
        <v>-1.8731147033800113</v>
      </c>
      <c r="J33" s="6">
        <f t="shared" si="14"/>
        <v>198.12688529662</v>
      </c>
      <c r="K33" s="60">
        <f t="shared" si="10"/>
        <v>1798.12688529662</v>
      </c>
      <c r="L33" s="19"/>
      <c r="M33" s="4">
        <f t="shared" si="15"/>
        <v>12</v>
      </c>
      <c r="N33" s="4">
        <f t="shared" si="15"/>
        <v>197.8928571428571</v>
      </c>
      <c r="O33" s="4">
        <f t="shared" si="15"/>
        <v>50.223214285714285</v>
      </c>
      <c r="P33" s="4">
        <f t="shared" si="15"/>
        <v>75.53571428571429</v>
      </c>
      <c r="Q33" s="4">
        <f t="shared" si="15"/>
        <v>57.88223180447055</v>
      </c>
    </row>
    <row r="34" spans="1:17" ht="15.75">
      <c r="A34" s="30" t="s">
        <v>228</v>
      </c>
      <c r="B34" s="15" t="s">
        <v>42</v>
      </c>
      <c r="C34" s="65">
        <f>K20</f>
        <v>1783.0714285714284</v>
      </c>
      <c r="D34" s="4">
        <f t="shared" si="8"/>
        <v>183.07142857142844</v>
      </c>
      <c r="E34" s="29">
        <v>15</v>
      </c>
      <c r="F34" s="6">
        <f t="shared" si="11"/>
        <v>48.214285714285715</v>
      </c>
      <c r="G34" s="6">
        <f t="shared" si="12"/>
        <v>46.46168497176887</v>
      </c>
      <c r="H34" s="6">
        <f t="shared" si="9"/>
        <v>0</v>
      </c>
      <c r="I34" s="6">
        <f t="shared" si="13"/>
        <v>3.5052014850336946</v>
      </c>
      <c r="J34" s="6">
        <f t="shared" si="14"/>
        <v>186.57663005646214</v>
      </c>
      <c r="K34" s="60">
        <f t="shared" si="10"/>
        <v>1786.5766300564621</v>
      </c>
      <c r="L34" s="19"/>
      <c r="M34" s="4">
        <f t="shared" si="15"/>
        <v>12</v>
      </c>
      <c r="N34" s="4">
        <f t="shared" si="15"/>
        <v>197.8928571428571</v>
      </c>
      <c r="O34" s="4">
        <f t="shared" si="15"/>
        <v>50.223214285714285</v>
      </c>
      <c r="P34" s="4">
        <f t="shared" si="15"/>
        <v>75.53571428571429</v>
      </c>
      <c r="Q34" s="4">
        <f t="shared" si="15"/>
        <v>57.88223180447055</v>
      </c>
    </row>
    <row r="35" spans="1:17" ht="15.75">
      <c r="A35" s="27" t="s">
        <v>13</v>
      </c>
      <c r="B35" s="15" t="s">
        <v>43</v>
      </c>
      <c r="C35" s="65">
        <f>K19</f>
        <v>1786.2857142857142</v>
      </c>
      <c r="D35" s="4">
        <f t="shared" si="8"/>
        <v>186.28571428571422</v>
      </c>
      <c r="E35" s="29">
        <v>13.5</v>
      </c>
      <c r="F35" s="6">
        <f t="shared" si="11"/>
        <v>43.392857142857146</v>
      </c>
      <c r="G35" s="6">
        <f t="shared" si="12"/>
        <v>47.27743831696186</v>
      </c>
      <c r="H35" s="6">
        <f t="shared" si="9"/>
        <v>0</v>
      </c>
      <c r="I35" s="6">
        <f t="shared" si="13"/>
        <v>-7.769162348209434</v>
      </c>
      <c r="J35" s="6">
        <f t="shared" si="14"/>
        <v>178.5165519375048</v>
      </c>
      <c r="K35" s="60">
        <f t="shared" si="10"/>
        <v>1778.5165519375048</v>
      </c>
      <c r="L35" s="19"/>
      <c r="M35" s="4">
        <f t="shared" si="15"/>
        <v>12</v>
      </c>
      <c r="N35" s="4">
        <f t="shared" si="15"/>
        <v>197.8928571428571</v>
      </c>
      <c r="O35" s="4">
        <f t="shared" si="15"/>
        <v>50.223214285714285</v>
      </c>
      <c r="P35" s="4">
        <f t="shared" si="15"/>
        <v>75.53571428571429</v>
      </c>
      <c r="Q35" s="4">
        <f t="shared" si="15"/>
        <v>57.88223180447055</v>
      </c>
    </row>
    <row r="36" spans="1:17" ht="15.75">
      <c r="A36" s="30" t="s">
        <v>229</v>
      </c>
      <c r="B36" s="15" t="s">
        <v>44</v>
      </c>
      <c r="C36" s="65">
        <f>K18</f>
        <v>1786.2857142857142</v>
      </c>
      <c r="D36" s="4">
        <f t="shared" si="8"/>
        <v>186.28571428571422</v>
      </c>
      <c r="E36" s="29">
        <v>13</v>
      </c>
      <c r="F36" s="6">
        <f t="shared" si="11"/>
        <v>41.785714285714285</v>
      </c>
      <c r="G36" s="6">
        <f t="shared" si="12"/>
        <v>47.27743831696186</v>
      </c>
      <c r="H36" s="6">
        <f t="shared" si="9"/>
        <v>0</v>
      </c>
      <c r="I36" s="6">
        <f t="shared" si="13"/>
        <v>-10.983448062495157</v>
      </c>
      <c r="J36" s="6">
        <f t="shared" si="14"/>
        <v>175.30226622321908</v>
      </c>
      <c r="K36" s="60">
        <f t="shared" si="10"/>
        <v>1775.302266223219</v>
      </c>
      <c r="L36" s="19"/>
      <c r="M36" s="4">
        <f t="shared" si="15"/>
        <v>12</v>
      </c>
      <c r="N36" s="4">
        <f t="shared" si="15"/>
        <v>197.8928571428571</v>
      </c>
      <c r="O36" s="4">
        <f t="shared" si="15"/>
        <v>50.223214285714285</v>
      </c>
      <c r="P36" s="4">
        <f t="shared" si="15"/>
        <v>75.53571428571429</v>
      </c>
      <c r="Q36" s="4">
        <f t="shared" si="15"/>
        <v>57.88223180447055</v>
      </c>
    </row>
    <row r="37" spans="1:17" ht="15.75">
      <c r="A37" s="30" t="s">
        <v>230</v>
      </c>
      <c r="B37" s="15" t="s">
        <v>44</v>
      </c>
      <c r="C37" s="17">
        <v>1800</v>
      </c>
      <c r="D37" s="4">
        <f t="shared" si="8"/>
        <v>200</v>
      </c>
      <c r="E37" s="29">
        <v>11.5</v>
      </c>
      <c r="F37" s="6">
        <f t="shared" si="11"/>
        <v>36.964285714285715</v>
      </c>
      <c r="G37" s="6">
        <f t="shared" si="12"/>
        <v>50.757985923118575</v>
      </c>
      <c r="H37" s="6">
        <f t="shared" si="9"/>
        <v>0</v>
      </c>
      <c r="I37" s="6">
        <f t="shared" si="13"/>
        <v>-27.58740041766572</v>
      </c>
      <c r="J37" s="6">
        <f t="shared" si="14"/>
        <v>172.41259958233428</v>
      </c>
      <c r="K37" s="60">
        <f t="shared" si="10"/>
        <v>1772.4125995823342</v>
      </c>
      <c r="L37" s="19"/>
      <c r="M37" s="4">
        <f t="shared" si="15"/>
        <v>12</v>
      </c>
      <c r="N37" s="4">
        <f t="shared" si="15"/>
        <v>197.8928571428571</v>
      </c>
      <c r="O37" s="4">
        <f t="shared" si="15"/>
        <v>50.223214285714285</v>
      </c>
      <c r="P37" s="4">
        <f t="shared" si="15"/>
        <v>75.53571428571429</v>
      </c>
      <c r="Q37" s="4">
        <f t="shared" si="15"/>
        <v>57.88223180447055</v>
      </c>
    </row>
    <row r="38" spans="1:17" ht="15.75">
      <c r="A38" s="30" t="s">
        <v>231</v>
      </c>
      <c r="B38" s="16" t="s">
        <v>44</v>
      </c>
      <c r="C38" s="65">
        <f>K16</f>
        <v>1792.7142857142858</v>
      </c>
      <c r="D38" s="4">
        <f t="shared" si="8"/>
        <v>192.71428571428578</v>
      </c>
      <c r="E38" s="29">
        <v>11</v>
      </c>
      <c r="F38" s="6">
        <f t="shared" si="11"/>
        <v>35.357142857142854</v>
      </c>
      <c r="G38" s="6">
        <f t="shared" si="12"/>
        <v>48.908945007347846</v>
      </c>
      <c r="H38" s="6">
        <f t="shared" si="9"/>
        <v>0</v>
      </c>
      <c r="I38" s="6">
        <f t="shared" si="13"/>
        <v>-27.103604300409984</v>
      </c>
      <c r="J38" s="6">
        <f t="shared" si="14"/>
        <v>165.6106814138758</v>
      </c>
      <c r="K38" s="60">
        <f t="shared" si="10"/>
        <v>1765.6106814138757</v>
      </c>
      <c r="L38" s="19"/>
      <c r="M38" s="4">
        <f t="shared" si="15"/>
        <v>12</v>
      </c>
      <c r="N38" s="4">
        <f t="shared" si="15"/>
        <v>197.8928571428571</v>
      </c>
      <c r="O38" s="4">
        <f t="shared" si="15"/>
        <v>50.223214285714285</v>
      </c>
      <c r="P38" s="4">
        <f t="shared" si="15"/>
        <v>75.53571428571429</v>
      </c>
      <c r="Q38" s="4">
        <f t="shared" si="15"/>
        <v>57.88223180447055</v>
      </c>
    </row>
    <row r="39" spans="1:17" ht="15.75">
      <c r="A39" s="30" t="s">
        <v>232</v>
      </c>
      <c r="B39" s="15" t="s">
        <v>103</v>
      </c>
      <c r="C39" s="17">
        <v>1800</v>
      </c>
      <c r="D39" s="4">
        <f t="shared" si="8"/>
        <v>200</v>
      </c>
      <c r="E39" s="29">
        <v>7</v>
      </c>
      <c r="F39" s="6">
        <f t="shared" si="11"/>
        <v>22.5</v>
      </c>
      <c r="G39" s="6">
        <f t="shared" si="12"/>
        <v>50.757985923118575</v>
      </c>
      <c r="H39" s="6">
        <f t="shared" si="9"/>
        <v>0</v>
      </c>
      <c r="I39" s="6">
        <f t="shared" si="13"/>
        <v>-56.51597184623715</v>
      </c>
      <c r="J39" s="6">
        <f t="shared" si="14"/>
        <v>143.48402815376284</v>
      </c>
      <c r="K39" s="60">
        <f t="shared" si="10"/>
        <v>1743.484028153763</v>
      </c>
      <c r="L39" s="19"/>
      <c r="M39" s="4">
        <f t="shared" si="15"/>
        <v>12</v>
      </c>
      <c r="N39" s="4">
        <f t="shared" si="15"/>
        <v>197.8928571428571</v>
      </c>
      <c r="O39" s="4">
        <f t="shared" si="15"/>
        <v>50.223214285714285</v>
      </c>
      <c r="P39" s="4">
        <f t="shared" si="15"/>
        <v>75.53571428571429</v>
      </c>
      <c r="Q39" s="4">
        <f t="shared" si="15"/>
        <v>57.88223180447055</v>
      </c>
    </row>
    <row r="40" spans="1:6" ht="15.75">
      <c r="A40" s="54"/>
      <c r="B40" s="55"/>
      <c r="D40" s="35" t="s">
        <v>8</v>
      </c>
      <c r="E40" s="18"/>
      <c r="F40" s="35" t="s">
        <v>12</v>
      </c>
    </row>
    <row r="41" spans="1:6" ht="15.75">
      <c r="A41" s="54"/>
      <c r="B41" s="55"/>
      <c r="D41" s="35">
        <v>1</v>
      </c>
      <c r="E41" s="18"/>
      <c r="F41" s="35">
        <v>7</v>
      </c>
    </row>
    <row r="42" spans="1:6" ht="15.75">
      <c r="A42" s="54"/>
      <c r="B42" s="55"/>
      <c r="D42" s="13" t="s">
        <v>14</v>
      </c>
      <c r="F42" s="13" t="s">
        <v>15</v>
      </c>
    </row>
    <row r="43" spans="1:13" ht="16.5" thickBot="1">
      <c r="A43" s="21" t="s">
        <v>172</v>
      </c>
      <c r="B43" s="22"/>
      <c r="C43" s="22"/>
      <c r="D43" s="22"/>
      <c r="M43" t="s">
        <v>69</v>
      </c>
    </row>
    <row r="44" spans="1:17" ht="15.75">
      <c r="A44" s="51" t="s">
        <v>64</v>
      </c>
      <c r="B44" s="51" t="s">
        <v>65</v>
      </c>
      <c r="C44" s="7" t="s">
        <v>0</v>
      </c>
      <c r="D44" s="2" t="s">
        <v>4</v>
      </c>
      <c r="E44" s="2" t="s">
        <v>11</v>
      </c>
      <c r="F44" s="2" t="s">
        <v>5</v>
      </c>
      <c r="G44" s="8" t="s">
        <v>3</v>
      </c>
      <c r="H44" s="8" t="s">
        <v>6</v>
      </c>
      <c r="I44" s="8" t="s">
        <v>7</v>
      </c>
      <c r="J44" s="10" t="s">
        <v>9</v>
      </c>
      <c r="K44" s="11" t="s">
        <v>10</v>
      </c>
      <c r="L44" s="19" t="s">
        <v>45</v>
      </c>
      <c r="M44" s="2" t="s">
        <v>66</v>
      </c>
      <c r="N44" s="8" t="s">
        <v>1</v>
      </c>
      <c r="O44" s="18" t="s">
        <v>2</v>
      </c>
      <c r="P44" s="8" t="s">
        <v>67</v>
      </c>
      <c r="Q44" s="8" t="s">
        <v>68</v>
      </c>
    </row>
    <row r="45" spans="1:17" ht="15.75">
      <c r="A45" s="52" t="s">
        <v>34</v>
      </c>
      <c r="B45" s="15" t="s">
        <v>42</v>
      </c>
      <c r="C45" s="62">
        <f>K30</f>
        <v>1840.9758488668883</v>
      </c>
      <c r="D45" s="4">
        <f aca="true" t="shared" si="16" ref="D45:D53">C45-1600</f>
        <v>240.97584886688833</v>
      </c>
      <c r="E45" s="56">
        <v>6</v>
      </c>
      <c r="F45" s="6">
        <f>E45*90/$F$41</f>
        <v>77.14285714285714</v>
      </c>
      <c r="G45" s="6">
        <f>(D45*O45)/N45</f>
        <v>60.46207432442372</v>
      </c>
      <c r="H45" s="6">
        <f>IF(G45&gt;P45,O45+(G45-O45)*(P45-O45)/(Q45-O45),0)</f>
        <v>0</v>
      </c>
      <c r="I45" s="6">
        <f>IF(H45&gt;0,$D$41*(F45-H45),$D$41*(F45-G45))</f>
        <v>16.68078281843342</v>
      </c>
      <c r="J45" s="6">
        <f>D45+I45</f>
        <v>257.65663168532177</v>
      </c>
      <c r="K45" s="64">
        <f>J45+1600</f>
        <v>1857.6566316853218</v>
      </c>
      <c r="L45" s="19"/>
      <c r="M45" s="4">
        <f>COUNTIF(C45:C53,"&gt;0")</f>
        <v>9</v>
      </c>
      <c r="N45" s="4">
        <f>(SUM(D45:D53))/M45</f>
        <v>204.97218784644335</v>
      </c>
      <c r="O45" s="4">
        <f>(SUM(F45:F53))/M45</f>
        <v>51.428571428571416</v>
      </c>
      <c r="P45" s="4">
        <f>F45</f>
        <v>77.14285714285714</v>
      </c>
      <c r="Q45" s="4">
        <f>MAX(G45:G53)</f>
        <v>66.0829874868139</v>
      </c>
    </row>
    <row r="46" spans="1:17" ht="15.75">
      <c r="A46" s="52" t="s">
        <v>18</v>
      </c>
      <c r="B46" s="15" t="s">
        <v>42</v>
      </c>
      <c r="C46" s="62">
        <f>K28</f>
        <v>1863.3783935339159</v>
      </c>
      <c r="D46" s="4">
        <f t="shared" si="16"/>
        <v>263.37839353391587</v>
      </c>
      <c r="E46" s="56">
        <v>5</v>
      </c>
      <c r="F46" s="6">
        <f aca="true" t="shared" si="17" ref="F46:F53">E46*90/$F$41</f>
        <v>64.28571428571429</v>
      </c>
      <c r="G46" s="6">
        <f>(D46*O46)/N46</f>
        <v>66.0829874868139</v>
      </c>
      <c r="H46" s="6">
        <f>IF(G46&gt;P46,O46+(G46-O46)*(P46-O46)/(Q46-O46),0)</f>
        <v>0</v>
      </c>
      <c r="I46" s="6">
        <f aca="true" t="shared" si="18" ref="I46:I53">IF(H46&gt;0,$D$41*(F46-H46),$D$41*(F46-G46))</f>
        <v>-1.797273201099614</v>
      </c>
      <c r="J46" s="6">
        <f>D46+I46</f>
        <v>261.5811203328162</v>
      </c>
      <c r="K46" s="64">
        <f>J46+1600</f>
        <v>1861.5811203328162</v>
      </c>
      <c r="L46" s="19"/>
      <c r="M46" s="4">
        <f>M45</f>
        <v>9</v>
      </c>
      <c r="N46" s="4">
        <f>N45</f>
        <v>204.97218784644335</v>
      </c>
      <c r="O46" s="4">
        <f>O45</f>
        <v>51.428571428571416</v>
      </c>
      <c r="P46" s="4">
        <f>P45</f>
        <v>77.14285714285714</v>
      </c>
      <c r="Q46" s="4">
        <f>Q45</f>
        <v>66.0829874868139</v>
      </c>
    </row>
    <row r="47" spans="1:17" ht="15.75">
      <c r="A47" s="52" t="s">
        <v>175</v>
      </c>
      <c r="B47" s="15" t="s">
        <v>40</v>
      </c>
      <c r="C47" s="17">
        <v>1800</v>
      </c>
      <c r="D47" s="4">
        <f t="shared" si="16"/>
        <v>200</v>
      </c>
      <c r="E47" s="56">
        <v>5</v>
      </c>
      <c r="F47" s="6">
        <f t="shared" si="17"/>
        <v>64.28571428571429</v>
      </c>
      <c r="G47" s="6">
        <f aca="true" t="shared" si="19" ref="G47:G53">(D47*O47)/N47</f>
        <v>50.18102403931948</v>
      </c>
      <c r="H47" s="6">
        <f aca="true" t="shared" si="20" ref="H47:H53">IF(G47&gt;P47,O47+(G47-O47)*(P47-O47)/(Q47-O47),0)</f>
        <v>0</v>
      </c>
      <c r="I47" s="6">
        <f t="shared" si="18"/>
        <v>14.10469024639481</v>
      </c>
      <c r="J47" s="6">
        <f aca="true" t="shared" si="21" ref="J47:J53">D47+I47</f>
        <v>214.1046902463948</v>
      </c>
      <c r="K47" s="64">
        <f aca="true" t="shared" si="22" ref="K47:K53">J47+1600</f>
        <v>1814.1046902463947</v>
      </c>
      <c r="L47" s="19"/>
      <c r="M47" s="4">
        <f aca="true" t="shared" si="23" ref="M47:Q53">M46</f>
        <v>9</v>
      </c>
      <c r="N47" s="4">
        <f t="shared" si="23"/>
        <v>204.97218784644335</v>
      </c>
      <c r="O47" s="4">
        <f t="shared" si="23"/>
        <v>51.428571428571416</v>
      </c>
      <c r="P47" s="4">
        <f t="shared" si="23"/>
        <v>77.14285714285714</v>
      </c>
      <c r="Q47" s="4">
        <f t="shared" si="23"/>
        <v>66.0829874868139</v>
      </c>
    </row>
    <row r="48" spans="1:17" ht="15.75">
      <c r="A48" s="27" t="s">
        <v>13</v>
      </c>
      <c r="B48" s="15" t="s">
        <v>43</v>
      </c>
      <c r="C48" s="62">
        <f>K35</f>
        <v>1778.5165519375048</v>
      </c>
      <c r="D48" s="4">
        <f t="shared" si="16"/>
        <v>178.5165519375048</v>
      </c>
      <c r="E48" s="56">
        <v>4.5</v>
      </c>
      <c r="F48" s="6">
        <f t="shared" si="17"/>
        <v>57.857142857142854</v>
      </c>
      <c r="G48" s="6">
        <f t="shared" si="19"/>
        <v>44.79071692096177</v>
      </c>
      <c r="H48" s="6">
        <f t="shared" si="20"/>
        <v>0</v>
      </c>
      <c r="I48" s="6">
        <f t="shared" si="18"/>
        <v>13.066425936181084</v>
      </c>
      <c r="J48" s="6">
        <f t="shared" si="21"/>
        <v>191.58297787368588</v>
      </c>
      <c r="K48" s="64">
        <f t="shared" si="22"/>
        <v>1791.5829778736859</v>
      </c>
      <c r="L48" s="19"/>
      <c r="M48" s="4">
        <f t="shared" si="23"/>
        <v>9</v>
      </c>
      <c r="N48" s="4">
        <f t="shared" si="23"/>
        <v>204.97218784644335</v>
      </c>
      <c r="O48" s="4">
        <f t="shared" si="23"/>
        <v>51.428571428571416</v>
      </c>
      <c r="P48" s="4">
        <f t="shared" si="23"/>
        <v>77.14285714285714</v>
      </c>
      <c r="Q48" s="4">
        <f t="shared" si="23"/>
        <v>66.0829874868139</v>
      </c>
    </row>
    <row r="49" spans="1:17" ht="15.75">
      <c r="A49" s="52" t="s">
        <v>176</v>
      </c>
      <c r="B49" s="15" t="s">
        <v>40</v>
      </c>
      <c r="C49" s="17">
        <v>1800</v>
      </c>
      <c r="D49" s="4">
        <f t="shared" si="16"/>
        <v>200</v>
      </c>
      <c r="E49" s="56">
        <v>3.5</v>
      </c>
      <c r="F49" s="6">
        <f t="shared" si="17"/>
        <v>45</v>
      </c>
      <c r="G49" s="6">
        <f t="shared" si="19"/>
        <v>50.18102403931948</v>
      </c>
      <c r="H49" s="6">
        <f t="shared" si="20"/>
        <v>0</v>
      </c>
      <c r="I49" s="6">
        <f t="shared" si="18"/>
        <v>-5.181024039319482</v>
      </c>
      <c r="J49" s="6">
        <f t="shared" si="21"/>
        <v>194.81897596068052</v>
      </c>
      <c r="K49" s="64">
        <f t="shared" si="22"/>
        <v>1794.8189759606805</v>
      </c>
      <c r="L49" s="19"/>
      <c r="M49" s="4">
        <f t="shared" si="23"/>
        <v>9</v>
      </c>
      <c r="N49" s="4">
        <f t="shared" si="23"/>
        <v>204.97218784644335</v>
      </c>
      <c r="O49" s="4">
        <f t="shared" si="23"/>
        <v>51.428571428571416</v>
      </c>
      <c r="P49" s="4">
        <f t="shared" si="23"/>
        <v>77.14285714285714</v>
      </c>
      <c r="Q49" s="4">
        <f t="shared" si="23"/>
        <v>66.0829874868139</v>
      </c>
    </row>
    <row r="50" spans="1:17" ht="15.75">
      <c r="A50" s="18" t="s">
        <v>52</v>
      </c>
      <c r="B50" s="1" t="s">
        <v>107</v>
      </c>
      <c r="C50" s="17">
        <v>1800</v>
      </c>
      <c r="D50" s="4">
        <f t="shared" si="16"/>
        <v>200</v>
      </c>
      <c r="E50" s="56">
        <v>3</v>
      </c>
      <c r="F50" s="6">
        <f t="shared" si="17"/>
        <v>38.57142857142857</v>
      </c>
      <c r="G50" s="6">
        <f t="shared" si="19"/>
        <v>50.18102403931948</v>
      </c>
      <c r="H50" s="6">
        <f t="shared" si="20"/>
        <v>0</v>
      </c>
      <c r="I50" s="6">
        <f t="shared" si="18"/>
        <v>-11.609595467890912</v>
      </c>
      <c r="J50" s="6">
        <f t="shared" si="21"/>
        <v>188.39040453210907</v>
      </c>
      <c r="K50" s="64">
        <f t="shared" si="22"/>
        <v>1788.3904045321092</v>
      </c>
      <c r="L50" s="19"/>
      <c r="M50" s="4">
        <f t="shared" si="23"/>
        <v>9</v>
      </c>
      <c r="N50" s="4">
        <f t="shared" si="23"/>
        <v>204.97218784644335</v>
      </c>
      <c r="O50" s="4">
        <f t="shared" si="23"/>
        <v>51.428571428571416</v>
      </c>
      <c r="P50" s="4">
        <f t="shared" si="23"/>
        <v>77.14285714285714</v>
      </c>
      <c r="Q50" s="4">
        <f t="shared" si="23"/>
        <v>66.0829874868139</v>
      </c>
    </row>
    <row r="51" spans="1:17" ht="15.75">
      <c r="A51" s="53" t="s">
        <v>22</v>
      </c>
      <c r="B51" s="15" t="s">
        <v>42</v>
      </c>
      <c r="C51" s="62">
        <f>K36</f>
        <v>1775.302266223219</v>
      </c>
      <c r="D51" s="4">
        <f t="shared" si="16"/>
        <v>175.30226622321902</v>
      </c>
      <c r="E51" s="56">
        <v>3</v>
      </c>
      <c r="F51" s="6">
        <f t="shared" si="17"/>
        <v>38.57142857142857</v>
      </c>
      <c r="G51" s="6">
        <f t="shared" si="19"/>
        <v>43.98423617747269</v>
      </c>
      <c r="H51" s="6">
        <f t="shared" si="20"/>
        <v>0</v>
      </c>
      <c r="I51" s="6">
        <f t="shared" si="18"/>
        <v>-5.412807606044119</v>
      </c>
      <c r="J51" s="6">
        <f t="shared" si="21"/>
        <v>169.8894586171749</v>
      </c>
      <c r="K51" s="64">
        <f t="shared" si="22"/>
        <v>1769.889458617175</v>
      </c>
      <c r="L51" s="19"/>
      <c r="M51" s="4">
        <f t="shared" si="23"/>
        <v>9</v>
      </c>
      <c r="N51" s="4">
        <f t="shared" si="23"/>
        <v>204.97218784644335</v>
      </c>
      <c r="O51" s="4">
        <f t="shared" si="23"/>
        <v>51.428571428571416</v>
      </c>
      <c r="P51" s="4">
        <f t="shared" si="23"/>
        <v>77.14285714285714</v>
      </c>
      <c r="Q51" s="4">
        <f t="shared" si="23"/>
        <v>66.0829874868139</v>
      </c>
    </row>
    <row r="52" spans="1:17" ht="15.75">
      <c r="A52" s="52" t="s">
        <v>27</v>
      </c>
      <c r="B52" s="15" t="s">
        <v>42</v>
      </c>
      <c r="C52" s="62">
        <f>K34</f>
        <v>1786.5766300564621</v>
      </c>
      <c r="D52" s="4">
        <f t="shared" si="16"/>
        <v>186.57663005646214</v>
      </c>
      <c r="E52" s="56">
        <v>3</v>
      </c>
      <c r="F52" s="6">
        <f t="shared" si="17"/>
        <v>38.57142857142857</v>
      </c>
      <c r="G52" s="6">
        <f t="shared" si="19"/>
        <v>46.81303179019273</v>
      </c>
      <c r="H52" s="6">
        <f t="shared" si="20"/>
        <v>0</v>
      </c>
      <c r="I52" s="6">
        <f t="shared" si="18"/>
        <v>-8.241603218764162</v>
      </c>
      <c r="J52" s="6">
        <f t="shared" si="21"/>
        <v>178.33502683769797</v>
      </c>
      <c r="K52" s="64">
        <f t="shared" si="22"/>
        <v>1778.335026837698</v>
      </c>
      <c r="L52" s="19"/>
      <c r="M52" s="4">
        <f t="shared" si="23"/>
        <v>9</v>
      </c>
      <c r="N52" s="4">
        <f t="shared" si="23"/>
        <v>204.97218784644335</v>
      </c>
      <c r="O52" s="4">
        <f t="shared" si="23"/>
        <v>51.428571428571416</v>
      </c>
      <c r="P52" s="4">
        <f t="shared" si="23"/>
        <v>77.14285714285714</v>
      </c>
      <c r="Q52" s="4">
        <f t="shared" si="23"/>
        <v>66.0829874868139</v>
      </c>
    </row>
    <row r="53" spans="1:17" ht="15.75">
      <c r="A53" s="52" t="s">
        <v>59</v>
      </c>
      <c r="B53" s="15" t="s">
        <v>42</v>
      </c>
      <c r="C53" s="17">
        <v>1800</v>
      </c>
      <c r="D53" s="4">
        <f t="shared" si="16"/>
        <v>200</v>
      </c>
      <c r="E53" s="56">
        <v>3</v>
      </c>
      <c r="F53" s="6">
        <f t="shared" si="17"/>
        <v>38.57142857142857</v>
      </c>
      <c r="G53" s="6">
        <f t="shared" si="19"/>
        <v>50.18102403931948</v>
      </c>
      <c r="H53" s="6">
        <f t="shared" si="20"/>
        <v>0</v>
      </c>
      <c r="I53" s="6">
        <f t="shared" si="18"/>
        <v>-11.609595467890912</v>
      </c>
      <c r="J53" s="6">
        <f t="shared" si="21"/>
        <v>188.39040453210907</v>
      </c>
      <c r="K53" s="64">
        <f t="shared" si="22"/>
        <v>1788.3904045321092</v>
      </c>
      <c r="L53" s="19"/>
      <c r="M53" s="4">
        <f t="shared" si="23"/>
        <v>9</v>
      </c>
      <c r="N53" s="4">
        <f t="shared" si="23"/>
        <v>204.97218784644335</v>
      </c>
      <c r="O53" s="4">
        <f t="shared" si="23"/>
        <v>51.428571428571416</v>
      </c>
      <c r="P53" s="4">
        <f t="shared" si="23"/>
        <v>77.14285714285714</v>
      </c>
      <c r="Q53" s="4">
        <f t="shared" si="23"/>
        <v>66.0829874868139</v>
      </c>
    </row>
    <row r="54" spans="1:6" ht="15.75">
      <c r="A54" s="54"/>
      <c r="B54" s="55"/>
      <c r="D54" s="9" t="s">
        <v>8</v>
      </c>
      <c r="F54" s="9" t="s">
        <v>12</v>
      </c>
    </row>
    <row r="55" spans="1:6" ht="15.75">
      <c r="A55" s="54"/>
      <c r="B55" s="55"/>
      <c r="D55" s="9">
        <v>1</v>
      </c>
      <c r="F55" s="9">
        <v>7</v>
      </c>
    </row>
    <row r="56" spans="1:6" ht="15.75">
      <c r="A56" s="54"/>
      <c r="B56" s="55"/>
      <c r="D56" s="13" t="s">
        <v>14</v>
      </c>
      <c r="F56" s="13" t="s">
        <v>15</v>
      </c>
    </row>
    <row r="57" spans="1:13" ht="16.5" thickBot="1">
      <c r="A57" s="21" t="s">
        <v>173</v>
      </c>
      <c r="B57" s="22"/>
      <c r="C57" s="22"/>
      <c r="D57" s="22"/>
      <c r="M57" t="s">
        <v>69</v>
      </c>
    </row>
    <row r="58" spans="1:17" ht="15.75">
      <c r="A58" s="51" t="s">
        <v>64</v>
      </c>
      <c r="B58" s="51" t="s">
        <v>65</v>
      </c>
      <c r="C58" s="7" t="s">
        <v>0</v>
      </c>
      <c r="D58" s="2" t="s">
        <v>4</v>
      </c>
      <c r="E58" s="2" t="s">
        <v>11</v>
      </c>
      <c r="F58" s="2" t="s">
        <v>5</v>
      </c>
      <c r="G58" s="8" t="s">
        <v>3</v>
      </c>
      <c r="H58" s="8" t="s">
        <v>6</v>
      </c>
      <c r="I58" s="8" t="s">
        <v>7</v>
      </c>
      <c r="J58" s="10" t="s">
        <v>9</v>
      </c>
      <c r="K58" s="11" t="s">
        <v>10</v>
      </c>
      <c r="L58" s="19" t="s">
        <v>45</v>
      </c>
      <c r="M58" s="2" t="s">
        <v>66</v>
      </c>
      <c r="N58" s="8" t="s">
        <v>1</v>
      </c>
      <c r="O58" s="18" t="s">
        <v>2</v>
      </c>
      <c r="P58" s="8" t="s">
        <v>67</v>
      </c>
      <c r="Q58" s="8" t="s">
        <v>68</v>
      </c>
    </row>
    <row r="59" spans="1:17" ht="15.75">
      <c r="A59" s="28" t="s">
        <v>177</v>
      </c>
      <c r="B59" s="15" t="s">
        <v>42</v>
      </c>
      <c r="C59" s="62">
        <f>K29</f>
        <v>1833.484028153763</v>
      </c>
      <c r="D59" s="4">
        <f aca="true" t="shared" si="24" ref="D59:D67">C59-1600</f>
        <v>233.4840281537629</v>
      </c>
      <c r="E59" s="57">
        <v>6</v>
      </c>
      <c r="F59" s="6">
        <f>E59*90/$F$55</f>
        <v>77.14285714285714</v>
      </c>
      <c r="G59" s="6">
        <f>(D59*O59)/N59</f>
        <v>70.46048163597685</v>
      </c>
      <c r="H59" s="6">
        <f>IF(G59&gt;P59,O59+(G59-O59)*(P59-O59)/(Q59-O59),0)</f>
        <v>0</v>
      </c>
      <c r="I59" s="6">
        <f>IF(H59&gt;0,$D$55*(F59-H59),$D$55*(F59-G59))</f>
        <v>6.682375506880291</v>
      </c>
      <c r="J59" s="6">
        <f>D59+I59</f>
        <v>240.1664036606432</v>
      </c>
      <c r="K59" s="66">
        <f aca="true" t="shared" si="25" ref="K59:K67">J59+1600</f>
        <v>1840.1664036606433</v>
      </c>
      <c r="L59" s="19"/>
      <c r="M59" s="4">
        <f>COUNTIF(C59:C67,"&gt;0")</f>
        <v>9</v>
      </c>
      <c r="N59" s="4">
        <f>(SUM(D59:D67))/M59</f>
        <v>217.7566173204316</v>
      </c>
      <c r="O59" s="4">
        <f>(SUM(F59:F67))/M59</f>
        <v>65.71428571428572</v>
      </c>
      <c r="P59" s="4">
        <f>F59</f>
        <v>77.14285714285714</v>
      </c>
      <c r="Q59" s="4">
        <f>MAX(G59:G67)</f>
        <v>78.93958259701887</v>
      </c>
    </row>
    <row r="60" spans="1:17" ht="15.75">
      <c r="A60" s="49" t="s">
        <v>20</v>
      </c>
      <c r="B60" s="15" t="s">
        <v>42</v>
      </c>
      <c r="C60" s="62">
        <f>K32</f>
        <v>1793.0052014850335</v>
      </c>
      <c r="D60" s="4">
        <f t="shared" si="24"/>
        <v>193.00520148503347</v>
      </c>
      <c r="E60" s="57">
        <v>6</v>
      </c>
      <c r="F60" s="6">
        <f aca="true" t="shared" si="26" ref="F60:F67">E60*90/$F$55</f>
        <v>77.14285714285714</v>
      </c>
      <c r="G60" s="6">
        <f aca="true" t="shared" si="27" ref="G60:G67">(D60*O60)/N60</f>
        <v>58.24483825475341</v>
      </c>
      <c r="H60" s="6">
        <f aca="true" t="shared" si="28" ref="H60:H67">IF(G60&gt;P60,O60+(G60-O60)*(P60-O60)/(Q60-O60),0)</f>
        <v>0</v>
      </c>
      <c r="I60" s="6">
        <f aca="true" t="shared" si="29" ref="I60:I67">IF(H60&gt;0,$D$55*(F60-H60),$D$55*(F60-G60))</f>
        <v>18.898018888103728</v>
      </c>
      <c r="J60" s="6">
        <f aca="true" t="shared" si="30" ref="J60:J67">D60+I60</f>
        <v>211.9032203731372</v>
      </c>
      <c r="K60" s="66">
        <f t="shared" si="25"/>
        <v>1811.9032203731372</v>
      </c>
      <c r="L60" s="19"/>
      <c r="M60" s="4">
        <f>M59</f>
        <v>9</v>
      </c>
      <c r="N60" s="4">
        <f>N59</f>
        <v>217.7566173204316</v>
      </c>
      <c r="O60" s="4">
        <f>O59</f>
        <v>65.71428571428572</v>
      </c>
      <c r="P60" s="4">
        <f>P59</f>
        <v>77.14285714285714</v>
      </c>
      <c r="Q60" s="4">
        <f>Q59</f>
        <v>78.93958259701887</v>
      </c>
    </row>
    <row r="61" spans="1:17" ht="15.75">
      <c r="A61" s="52" t="s">
        <v>175</v>
      </c>
      <c r="B61" s="15" t="s">
        <v>40</v>
      </c>
      <c r="C61" s="63">
        <f>K47</f>
        <v>1814.1046902463947</v>
      </c>
      <c r="D61" s="4">
        <f t="shared" si="24"/>
        <v>214.10469024639474</v>
      </c>
      <c r="E61" s="57">
        <v>5.5</v>
      </c>
      <c r="F61" s="6">
        <f t="shared" si="26"/>
        <v>70.71428571428571</v>
      </c>
      <c r="G61" s="6">
        <f t="shared" si="27"/>
        <v>64.61221229808339</v>
      </c>
      <c r="H61" s="6">
        <f t="shared" si="28"/>
        <v>0</v>
      </c>
      <c r="I61" s="6">
        <f t="shared" si="29"/>
        <v>6.102073416202316</v>
      </c>
      <c r="J61" s="6">
        <f t="shared" si="30"/>
        <v>220.20676366259704</v>
      </c>
      <c r="K61" s="66">
        <f t="shared" si="25"/>
        <v>1820.206763662597</v>
      </c>
      <c r="L61" s="19"/>
      <c r="M61" s="4">
        <f aca="true" t="shared" si="31" ref="M61:Q67">M60</f>
        <v>9</v>
      </c>
      <c r="N61" s="4">
        <f t="shared" si="31"/>
        <v>217.7566173204316</v>
      </c>
      <c r="O61" s="4">
        <f t="shared" si="31"/>
        <v>65.71428571428572</v>
      </c>
      <c r="P61" s="4">
        <f t="shared" si="31"/>
        <v>77.14285714285714</v>
      </c>
      <c r="Q61" s="4">
        <f t="shared" si="31"/>
        <v>78.93958259701887</v>
      </c>
    </row>
    <row r="62" spans="1:17" ht="15.75">
      <c r="A62" s="52" t="s">
        <v>18</v>
      </c>
      <c r="B62" s="15" t="s">
        <v>42</v>
      </c>
      <c r="C62" s="63">
        <f>K46</f>
        <v>1861.5811203328162</v>
      </c>
      <c r="D62" s="4">
        <f t="shared" si="24"/>
        <v>261.5811203328162</v>
      </c>
      <c r="E62" s="57">
        <v>5.5</v>
      </c>
      <c r="F62" s="6">
        <f t="shared" si="26"/>
        <v>70.71428571428571</v>
      </c>
      <c r="G62" s="6">
        <f t="shared" si="27"/>
        <v>78.93958259701887</v>
      </c>
      <c r="H62" s="6">
        <f t="shared" si="28"/>
        <v>77.14285714285714</v>
      </c>
      <c r="I62" s="6">
        <f t="shared" si="29"/>
        <v>-6.428571428571431</v>
      </c>
      <c r="J62" s="6">
        <f t="shared" si="30"/>
        <v>255.15254890424478</v>
      </c>
      <c r="K62" s="66">
        <f t="shared" si="25"/>
        <v>1855.1525489042447</v>
      </c>
      <c r="L62" s="19"/>
      <c r="M62" s="4">
        <f t="shared" si="31"/>
        <v>9</v>
      </c>
      <c r="N62" s="4">
        <f t="shared" si="31"/>
        <v>217.7566173204316</v>
      </c>
      <c r="O62" s="4">
        <f t="shared" si="31"/>
        <v>65.71428571428572</v>
      </c>
      <c r="P62" s="4">
        <f t="shared" si="31"/>
        <v>77.14285714285714</v>
      </c>
      <c r="Q62" s="4">
        <f t="shared" si="31"/>
        <v>78.93958259701887</v>
      </c>
    </row>
    <row r="63" spans="1:17" ht="15.75">
      <c r="A63" s="18" t="s">
        <v>34</v>
      </c>
      <c r="B63" s="15" t="s">
        <v>42</v>
      </c>
      <c r="C63" s="63">
        <f>K45</f>
        <v>1857.6566316853218</v>
      </c>
      <c r="D63" s="4">
        <f t="shared" si="24"/>
        <v>257.6566316853218</v>
      </c>
      <c r="E63" s="57">
        <v>5.5</v>
      </c>
      <c r="F63" s="6">
        <f t="shared" si="26"/>
        <v>70.71428571428571</v>
      </c>
      <c r="G63" s="6">
        <f t="shared" si="27"/>
        <v>77.75525593251884</v>
      </c>
      <c r="H63" s="6">
        <f t="shared" si="28"/>
        <v>76.11942742328148</v>
      </c>
      <c r="I63" s="6">
        <f t="shared" si="29"/>
        <v>-5.405141708995771</v>
      </c>
      <c r="J63" s="6">
        <f t="shared" si="30"/>
        <v>252.25148997632607</v>
      </c>
      <c r="K63" s="66">
        <f t="shared" si="25"/>
        <v>1852.251489976326</v>
      </c>
      <c r="L63" s="19"/>
      <c r="M63" s="4">
        <f t="shared" si="31"/>
        <v>9</v>
      </c>
      <c r="N63" s="4">
        <f t="shared" si="31"/>
        <v>217.7566173204316</v>
      </c>
      <c r="O63" s="4">
        <f t="shared" si="31"/>
        <v>65.71428571428572</v>
      </c>
      <c r="P63" s="4">
        <f t="shared" si="31"/>
        <v>77.14285714285714</v>
      </c>
      <c r="Q63" s="4">
        <f t="shared" si="31"/>
        <v>78.93958259701887</v>
      </c>
    </row>
    <row r="64" spans="1:17" ht="15.75">
      <c r="A64" s="27" t="s">
        <v>33</v>
      </c>
      <c r="B64" s="15" t="s">
        <v>43</v>
      </c>
      <c r="C64" s="65">
        <f>K10</f>
        <v>1821.642857142857</v>
      </c>
      <c r="D64" s="4">
        <f t="shared" si="24"/>
        <v>221.6428571428571</v>
      </c>
      <c r="E64" s="57">
        <v>5</v>
      </c>
      <c r="F64" s="6">
        <f t="shared" si="26"/>
        <v>64.28571428571429</v>
      </c>
      <c r="G64" s="6">
        <f t="shared" si="27"/>
        <v>66.88706970215098</v>
      </c>
      <c r="H64" s="6">
        <f t="shared" si="28"/>
        <v>0</v>
      </c>
      <c r="I64" s="6">
        <f t="shared" si="29"/>
        <v>-2.6013554164366894</v>
      </c>
      <c r="J64" s="6">
        <f t="shared" si="30"/>
        <v>219.04150172642042</v>
      </c>
      <c r="K64" s="66">
        <f t="shared" si="25"/>
        <v>1819.0415017264204</v>
      </c>
      <c r="L64" s="19"/>
      <c r="M64" s="4">
        <f t="shared" si="31"/>
        <v>9</v>
      </c>
      <c r="N64" s="4">
        <f t="shared" si="31"/>
        <v>217.7566173204316</v>
      </c>
      <c r="O64" s="4">
        <f t="shared" si="31"/>
        <v>65.71428571428572</v>
      </c>
      <c r="P64" s="4">
        <f t="shared" si="31"/>
        <v>77.14285714285714</v>
      </c>
      <c r="Q64" s="4">
        <f t="shared" si="31"/>
        <v>78.93958259701887</v>
      </c>
    </row>
    <row r="65" spans="1:17" ht="15.75">
      <c r="A65" s="28" t="s">
        <v>178</v>
      </c>
      <c r="B65" s="15" t="s">
        <v>42</v>
      </c>
      <c r="C65" s="17">
        <v>1800</v>
      </c>
      <c r="D65" s="4">
        <f t="shared" si="24"/>
        <v>200</v>
      </c>
      <c r="E65" s="57">
        <v>4.5</v>
      </c>
      <c r="F65" s="6">
        <f t="shared" si="26"/>
        <v>57.857142857142854</v>
      </c>
      <c r="G65" s="6">
        <f t="shared" si="27"/>
        <v>60.35571871286587</v>
      </c>
      <c r="H65" s="6">
        <f t="shared" si="28"/>
        <v>0</v>
      </c>
      <c r="I65" s="6">
        <f t="shared" si="29"/>
        <v>-2.4985758557230184</v>
      </c>
      <c r="J65" s="6">
        <f t="shared" si="30"/>
        <v>197.501424144277</v>
      </c>
      <c r="K65" s="66">
        <f t="shared" si="25"/>
        <v>1797.501424144277</v>
      </c>
      <c r="L65" s="19"/>
      <c r="M65" s="4">
        <f t="shared" si="31"/>
        <v>9</v>
      </c>
      <c r="N65" s="4">
        <f t="shared" si="31"/>
        <v>217.7566173204316</v>
      </c>
      <c r="O65" s="4">
        <f t="shared" si="31"/>
        <v>65.71428571428572</v>
      </c>
      <c r="P65" s="4">
        <f t="shared" si="31"/>
        <v>77.14285714285714</v>
      </c>
      <c r="Q65" s="4">
        <f t="shared" si="31"/>
        <v>78.93958259701887</v>
      </c>
    </row>
    <row r="66" spans="1:17" ht="15.75">
      <c r="A66" s="49" t="s">
        <v>156</v>
      </c>
      <c r="B66" s="15" t="s">
        <v>42</v>
      </c>
      <c r="C66" s="17">
        <v>1800</v>
      </c>
      <c r="D66" s="4">
        <f t="shared" si="24"/>
        <v>200</v>
      </c>
      <c r="E66" s="57">
        <v>4</v>
      </c>
      <c r="F66" s="6">
        <f t="shared" si="26"/>
        <v>51.42857142857143</v>
      </c>
      <c r="G66" s="6">
        <f t="shared" si="27"/>
        <v>60.35571871286587</v>
      </c>
      <c r="H66" s="6">
        <f t="shared" si="28"/>
        <v>0</v>
      </c>
      <c r="I66" s="6">
        <f t="shared" si="29"/>
        <v>-8.927147284294442</v>
      </c>
      <c r="J66" s="6">
        <f t="shared" si="30"/>
        <v>191.07285271570555</v>
      </c>
      <c r="K66" s="66">
        <f t="shared" si="25"/>
        <v>1791.0728527157055</v>
      </c>
      <c r="L66" s="19"/>
      <c r="M66" s="4">
        <f t="shared" si="31"/>
        <v>9</v>
      </c>
      <c r="N66" s="4">
        <f t="shared" si="31"/>
        <v>217.7566173204316</v>
      </c>
      <c r="O66" s="4">
        <f t="shared" si="31"/>
        <v>65.71428571428572</v>
      </c>
      <c r="P66" s="4">
        <f t="shared" si="31"/>
        <v>77.14285714285714</v>
      </c>
      <c r="Q66" s="4">
        <f t="shared" si="31"/>
        <v>78.93958259701887</v>
      </c>
    </row>
    <row r="67" spans="1:17" ht="15.75">
      <c r="A67" s="28" t="s">
        <v>27</v>
      </c>
      <c r="B67" s="15" t="s">
        <v>42</v>
      </c>
      <c r="C67" s="63">
        <f>K52</f>
        <v>1778.335026837698</v>
      </c>
      <c r="D67" s="4">
        <f t="shared" si="24"/>
        <v>178.33502683769802</v>
      </c>
      <c r="E67" s="57">
        <v>4</v>
      </c>
      <c r="F67" s="6">
        <f t="shared" si="26"/>
        <v>51.42857142857143</v>
      </c>
      <c r="G67" s="6">
        <f t="shared" si="27"/>
        <v>53.817693582337434</v>
      </c>
      <c r="H67" s="6">
        <f t="shared" si="28"/>
        <v>0</v>
      </c>
      <c r="I67" s="6">
        <f t="shared" si="29"/>
        <v>-2.389122153766003</v>
      </c>
      <c r="J67" s="6">
        <f t="shared" si="30"/>
        <v>175.945904683932</v>
      </c>
      <c r="K67" s="66">
        <f t="shared" si="25"/>
        <v>1775.945904683932</v>
      </c>
      <c r="L67" s="19"/>
      <c r="M67" s="4">
        <f t="shared" si="31"/>
        <v>9</v>
      </c>
      <c r="N67" s="4">
        <f t="shared" si="31"/>
        <v>217.7566173204316</v>
      </c>
      <c r="O67" s="4">
        <f t="shared" si="31"/>
        <v>65.71428571428572</v>
      </c>
      <c r="P67" s="4">
        <f t="shared" si="31"/>
        <v>77.14285714285714</v>
      </c>
      <c r="Q67" s="4">
        <f t="shared" si="31"/>
        <v>78.93958259701887</v>
      </c>
    </row>
    <row r="68" spans="1:17" ht="15.75">
      <c r="A68" s="54"/>
      <c r="B68" s="55"/>
      <c r="D68" s="9" t="s">
        <v>8</v>
      </c>
      <c r="F68" s="9" t="s">
        <v>12</v>
      </c>
      <c r="I68" s="46"/>
      <c r="J68" s="46"/>
      <c r="K68" s="48"/>
      <c r="L68" s="47"/>
      <c r="M68" s="46"/>
      <c r="N68" s="46"/>
      <c r="O68" s="46"/>
      <c r="P68" s="46"/>
      <c r="Q68" s="46"/>
    </row>
    <row r="69" spans="1:17" ht="15.75">
      <c r="A69" s="54"/>
      <c r="B69" s="55"/>
      <c r="D69" s="9">
        <v>1</v>
      </c>
      <c r="F69" s="9">
        <v>7</v>
      </c>
      <c r="I69" s="46"/>
      <c r="J69" s="46"/>
      <c r="K69" s="48"/>
      <c r="L69" s="47"/>
      <c r="M69" s="46"/>
      <c r="N69" s="46"/>
      <c r="O69" s="46"/>
      <c r="P69" s="46"/>
      <c r="Q69" s="46"/>
    </row>
    <row r="70" spans="1:17" ht="15.75">
      <c r="A70" s="54"/>
      <c r="B70" s="55"/>
      <c r="D70" s="13" t="s">
        <v>14</v>
      </c>
      <c r="F70" s="13" t="s">
        <v>15</v>
      </c>
      <c r="I70" s="46"/>
      <c r="J70" s="46"/>
      <c r="K70" s="48"/>
      <c r="L70" s="47"/>
      <c r="M70" s="46"/>
      <c r="N70" s="46"/>
      <c r="O70" s="46"/>
      <c r="P70" s="46"/>
      <c r="Q70" s="46"/>
    </row>
    <row r="71" spans="1:17" ht="16.5" thickBot="1">
      <c r="A71" s="21" t="s">
        <v>174</v>
      </c>
      <c r="B71" s="22"/>
      <c r="C71" s="22"/>
      <c r="D71" s="22"/>
      <c r="I71" s="46"/>
      <c r="J71" s="46"/>
      <c r="K71" s="48"/>
      <c r="L71" s="47"/>
      <c r="M71" s="46"/>
      <c r="N71" s="46"/>
      <c r="O71" s="46"/>
      <c r="P71" s="46"/>
      <c r="Q71" s="46"/>
    </row>
    <row r="72" spans="1:17" ht="15.75">
      <c r="A72" s="51" t="s">
        <v>64</v>
      </c>
      <c r="B72" s="51" t="s">
        <v>65</v>
      </c>
      <c r="C72" s="7" t="s">
        <v>0</v>
      </c>
      <c r="D72" s="2" t="s">
        <v>4</v>
      </c>
      <c r="E72" s="2" t="s">
        <v>11</v>
      </c>
      <c r="F72" s="2" t="s">
        <v>5</v>
      </c>
      <c r="G72" s="8" t="s">
        <v>3</v>
      </c>
      <c r="H72" s="8" t="s">
        <v>6</v>
      </c>
      <c r="I72" s="8" t="s">
        <v>7</v>
      </c>
      <c r="J72" s="10" t="s">
        <v>9</v>
      </c>
      <c r="K72" s="11" t="s">
        <v>10</v>
      </c>
      <c r="L72" s="19" t="s">
        <v>45</v>
      </c>
      <c r="M72" s="2" t="s">
        <v>66</v>
      </c>
      <c r="N72" s="8" t="s">
        <v>1</v>
      </c>
      <c r="O72" s="18" t="s">
        <v>2</v>
      </c>
      <c r="P72" s="8" t="s">
        <v>67</v>
      </c>
      <c r="Q72" s="8" t="s">
        <v>68</v>
      </c>
    </row>
    <row r="73" spans="1:17" ht="15.75">
      <c r="A73" s="52" t="s">
        <v>156</v>
      </c>
      <c r="B73" s="15" t="s">
        <v>42</v>
      </c>
      <c r="C73" s="67">
        <f>K66</f>
        <v>1791.0728527157055</v>
      </c>
      <c r="D73" s="4">
        <f aca="true" t="shared" si="32" ref="D73:D81">C73-1600</f>
        <v>191.0728527157055</v>
      </c>
      <c r="E73" s="57">
        <v>5.5</v>
      </c>
      <c r="F73" s="6">
        <f>E73*90/$F$69</f>
        <v>70.71428571428571</v>
      </c>
      <c r="G73" s="6">
        <f aca="true" t="shared" si="33" ref="G73:G81">(D73*O73)/N73</f>
        <v>44.67532611750711</v>
      </c>
      <c r="H73" s="6">
        <f aca="true" t="shared" si="34" ref="H73:H81">IF(G73&gt;P73,O73+(G73-O73)*(P73-O73)/(Q73-O73),0)</f>
        <v>0</v>
      </c>
      <c r="I73" s="6">
        <f>IF(H73&gt;0,$D$69*(F73-H73),$D$69*(F73-G73))</f>
        <v>26.038959596778597</v>
      </c>
      <c r="J73" s="6">
        <f aca="true" t="shared" si="35" ref="J73:J81">D73+I73</f>
        <v>217.1118123124841</v>
      </c>
      <c r="K73" s="12">
        <f aca="true" t="shared" si="36" ref="K73:K81">J73+1600</f>
        <v>1817.111812312484</v>
      </c>
      <c r="L73" s="19"/>
      <c r="M73" s="4">
        <f>COUNTIF(C73:C81,"&gt;0")</f>
        <v>9</v>
      </c>
      <c r="N73" s="4">
        <f>(SUM(D73:D81))/M73</f>
        <v>207.73617618838423</v>
      </c>
      <c r="O73" s="4">
        <f>(SUM(F73:F81))/M73</f>
        <v>48.57142857142857</v>
      </c>
      <c r="P73" s="4">
        <f>F73</f>
        <v>70.71428571428571</v>
      </c>
      <c r="Q73" s="4">
        <f>MAX(G73:G81)</f>
        <v>58.979689778783175</v>
      </c>
    </row>
    <row r="74" spans="1:17" ht="15.75">
      <c r="A74" s="49" t="s">
        <v>177</v>
      </c>
      <c r="B74" s="15" t="s">
        <v>42</v>
      </c>
      <c r="C74" s="67">
        <f>K59</f>
        <v>1840.1664036606433</v>
      </c>
      <c r="D74" s="4">
        <f t="shared" si="32"/>
        <v>240.16640366064325</v>
      </c>
      <c r="E74" s="57">
        <v>5</v>
      </c>
      <c r="F74" s="6">
        <f aca="true" t="shared" si="37" ref="F74:F81">E74*90/$F$69</f>
        <v>64.28571428571429</v>
      </c>
      <c r="G74" s="6">
        <f t="shared" si="33"/>
        <v>56.1540389098203</v>
      </c>
      <c r="H74" s="6">
        <f t="shared" si="34"/>
        <v>0</v>
      </c>
      <c r="I74" s="6">
        <f aca="true" t="shared" si="38" ref="I74:I81">IF(H74&gt;0,$D$69*(F74-H74),$D$69*(F74-G74))</f>
        <v>8.131675375893991</v>
      </c>
      <c r="J74" s="6">
        <f t="shared" si="35"/>
        <v>248.29807903653725</v>
      </c>
      <c r="K74" s="12">
        <f t="shared" si="36"/>
        <v>1848.2980790365373</v>
      </c>
      <c r="L74" s="19"/>
      <c r="M74" s="4">
        <f aca="true" t="shared" si="39" ref="M74:Q81">M73</f>
        <v>9</v>
      </c>
      <c r="N74" s="4">
        <f t="shared" si="39"/>
        <v>207.73617618838423</v>
      </c>
      <c r="O74" s="4">
        <f t="shared" si="39"/>
        <v>48.57142857142857</v>
      </c>
      <c r="P74" s="4">
        <f t="shared" si="39"/>
        <v>70.71428571428571</v>
      </c>
      <c r="Q74" s="4">
        <f t="shared" si="39"/>
        <v>58.979689778783175</v>
      </c>
    </row>
    <row r="75" spans="1:17" ht="15.75">
      <c r="A75" s="52" t="s">
        <v>34</v>
      </c>
      <c r="B75" s="15" t="s">
        <v>42</v>
      </c>
      <c r="C75" s="67">
        <f>K63</f>
        <v>1852.251489976326</v>
      </c>
      <c r="D75" s="4">
        <f t="shared" si="32"/>
        <v>252.25148997632596</v>
      </c>
      <c r="E75" s="57">
        <v>4.5</v>
      </c>
      <c r="F75" s="6">
        <f t="shared" si="37"/>
        <v>57.857142857142854</v>
      </c>
      <c r="G75" s="6">
        <f t="shared" si="33"/>
        <v>58.979689778783175</v>
      </c>
      <c r="H75" s="6">
        <f t="shared" si="34"/>
        <v>0</v>
      </c>
      <c r="I75" s="6">
        <f t="shared" si="38"/>
        <v>-1.1225469216403212</v>
      </c>
      <c r="J75" s="6">
        <f t="shared" si="35"/>
        <v>251.12894305468564</v>
      </c>
      <c r="K75" s="12">
        <f t="shared" si="36"/>
        <v>1851.1289430546856</v>
      </c>
      <c r="L75" s="19"/>
      <c r="M75" s="4">
        <f t="shared" si="39"/>
        <v>9</v>
      </c>
      <c r="N75" s="4">
        <f t="shared" si="39"/>
        <v>207.73617618838423</v>
      </c>
      <c r="O75" s="4">
        <f t="shared" si="39"/>
        <v>48.57142857142857</v>
      </c>
      <c r="P75" s="4">
        <f t="shared" si="39"/>
        <v>70.71428571428571</v>
      </c>
      <c r="Q75" s="4">
        <f t="shared" si="39"/>
        <v>58.979689778783175</v>
      </c>
    </row>
    <row r="76" spans="1:17" ht="15.75">
      <c r="A76" s="52" t="s">
        <v>20</v>
      </c>
      <c r="B76" s="15" t="s">
        <v>42</v>
      </c>
      <c r="C76" s="67">
        <f>K60</f>
        <v>1811.9032203731372</v>
      </c>
      <c r="D76" s="4">
        <f t="shared" si="32"/>
        <v>211.90322037313717</v>
      </c>
      <c r="E76" s="57">
        <v>4</v>
      </c>
      <c r="F76" s="6">
        <f t="shared" si="37"/>
        <v>51.42857142857143</v>
      </c>
      <c r="G76" s="6">
        <f t="shared" si="33"/>
        <v>49.54573787415767</v>
      </c>
      <c r="H76" s="6">
        <f t="shared" si="34"/>
        <v>0</v>
      </c>
      <c r="I76" s="6">
        <f t="shared" si="38"/>
        <v>1.8828335544137573</v>
      </c>
      <c r="J76" s="6">
        <f t="shared" si="35"/>
        <v>213.78605392755094</v>
      </c>
      <c r="K76" s="12">
        <f t="shared" si="36"/>
        <v>1813.786053927551</v>
      </c>
      <c r="L76" s="19"/>
      <c r="M76" s="4">
        <f t="shared" si="39"/>
        <v>9</v>
      </c>
      <c r="N76" s="4">
        <f t="shared" si="39"/>
        <v>207.73617618838423</v>
      </c>
      <c r="O76" s="4">
        <f t="shared" si="39"/>
        <v>48.57142857142857</v>
      </c>
      <c r="P76" s="4">
        <f t="shared" si="39"/>
        <v>70.71428571428571</v>
      </c>
      <c r="Q76" s="4">
        <f t="shared" si="39"/>
        <v>58.979689778783175</v>
      </c>
    </row>
    <row r="77" spans="1:17" ht="15.75">
      <c r="A77" s="18" t="s">
        <v>72</v>
      </c>
      <c r="B77" s="15" t="s">
        <v>42</v>
      </c>
      <c r="C77" s="17">
        <v>1800</v>
      </c>
      <c r="D77" s="4">
        <f t="shared" si="32"/>
        <v>200</v>
      </c>
      <c r="E77" s="57">
        <v>4</v>
      </c>
      <c r="F77" s="6">
        <f t="shared" si="37"/>
        <v>51.42857142857143</v>
      </c>
      <c r="G77" s="6">
        <f t="shared" si="33"/>
        <v>46.76260963558112</v>
      </c>
      <c r="H77" s="6">
        <f t="shared" si="34"/>
        <v>0</v>
      </c>
      <c r="I77" s="6">
        <f t="shared" si="38"/>
        <v>4.665961792990309</v>
      </c>
      <c r="J77" s="6">
        <f t="shared" si="35"/>
        <v>204.66596179299032</v>
      </c>
      <c r="K77" s="12">
        <f t="shared" si="36"/>
        <v>1804.6659617929904</v>
      </c>
      <c r="L77" s="19"/>
      <c r="M77" s="4">
        <f t="shared" si="39"/>
        <v>9</v>
      </c>
      <c r="N77" s="4">
        <f t="shared" si="39"/>
        <v>207.73617618838423</v>
      </c>
      <c r="O77" s="4">
        <f t="shared" si="39"/>
        <v>48.57142857142857</v>
      </c>
      <c r="P77" s="4">
        <f t="shared" si="39"/>
        <v>70.71428571428571</v>
      </c>
      <c r="Q77" s="4">
        <f t="shared" si="39"/>
        <v>58.979689778783175</v>
      </c>
    </row>
    <row r="78" spans="1:17" ht="15.75">
      <c r="A78" s="52" t="s">
        <v>27</v>
      </c>
      <c r="B78" s="15" t="s">
        <v>42</v>
      </c>
      <c r="C78" s="67">
        <f>K67</f>
        <v>1775.945904683932</v>
      </c>
      <c r="D78" s="4">
        <f t="shared" si="32"/>
        <v>175.94590468393199</v>
      </c>
      <c r="E78" s="57">
        <v>3.5</v>
      </c>
      <c r="F78" s="6">
        <f t="shared" si="37"/>
        <v>45</v>
      </c>
      <c r="G78" s="6">
        <f t="shared" si="33"/>
        <v>41.13844828856938</v>
      </c>
      <c r="H78" s="6">
        <f t="shared" si="34"/>
        <v>0</v>
      </c>
      <c r="I78" s="6">
        <f t="shared" si="38"/>
        <v>3.8615517114306215</v>
      </c>
      <c r="J78" s="6">
        <f t="shared" si="35"/>
        <v>179.8074563953626</v>
      </c>
      <c r="K78" s="12">
        <f t="shared" si="36"/>
        <v>1779.8074563953626</v>
      </c>
      <c r="L78" s="19"/>
      <c r="M78" s="4">
        <f t="shared" si="39"/>
        <v>9</v>
      </c>
      <c r="N78" s="4">
        <f t="shared" si="39"/>
        <v>207.73617618838423</v>
      </c>
      <c r="O78" s="4">
        <f t="shared" si="39"/>
        <v>48.57142857142857</v>
      </c>
      <c r="P78" s="4">
        <f t="shared" si="39"/>
        <v>70.71428571428571</v>
      </c>
      <c r="Q78" s="4">
        <f t="shared" si="39"/>
        <v>58.979689778783175</v>
      </c>
    </row>
    <row r="79" spans="1:17" ht="15.75">
      <c r="A79" s="28" t="s">
        <v>35</v>
      </c>
      <c r="B79" s="15" t="s">
        <v>42</v>
      </c>
      <c r="C79" s="65">
        <f>K12</f>
        <v>1805.5714285714284</v>
      </c>
      <c r="D79" s="4">
        <f t="shared" si="32"/>
        <v>205.57142857142844</v>
      </c>
      <c r="E79" s="57">
        <v>3</v>
      </c>
      <c r="F79" s="6">
        <f t="shared" si="37"/>
        <v>38.57142857142857</v>
      </c>
      <c r="G79" s="6">
        <f t="shared" si="33"/>
        <v>48.06528233257228</v>
      </c>
      <c r="H79" s="6">
        <f t="shared" si="34"/>
        <v>0</v>
      </c>
      <c r="I79" s="6">
        <f t="shared" si="38"/>
        <v>-9.493853761143711</v>
      </c>
      <c r="J79" s="6">
        <f t="shared" si="35"/>
        <v>196.07757481028472</v>
      </c>
      <c r="K79" s="12">
        <f t="shared" si="36"/>
        <v>1796.0775748102847</v>
      </c>
      <c r="L79" s="19"/>
      <c r="M79" s="4">
        <f t="shared" si="39"/>
        <v>9</v>
      </c>
      <c r="N79" s="4">
        <f t="shared" si="39"/>
        <v>207.73617618838423</v>
      </c>
      <c r="O79" s="4">
        <f t="shared" si="39"/>
        <v>48.57142857142857</v>
      </c>
      <c r="P79" s="4">
        <f t="shared" si="39"/>
        <v>70.71428571428571</v>
      </c>
      <c r="Q79" s="4">
        <f t="shared" si="39"/>
        <v>58.979689778783175</v>
      </c>
    </row>
    <row r="80" spans="1:17" ht="15.75">
      <c r="A80" s="49" t="s">
        <v>38</v>
      </c>
      <c r="B80" s="15" t="s">
        <v>42</v>
      </c>
      <c r="C80" s="65">
        <f>K16</f>
        <v>1792.7142857142858</v>
      </c>
      <c r="D80" s="4">
        <f t="shared" si="32"/>
        <v>192.71428571428578</v>
      </c>
      <c r="E80" s="57">
        <v>3</v>
      </c>
      <c r="F80" s="6">
        <f t="shared" si="37"/>
        <v>38.57142857142857</v>
      </c>
      <c r="G80" s="6">
        <f t="shared" si="33"/>
        <v>45.05911457028497</v>
      </c>
      <c r="H80" s="6">
        <f t="shared" si="34"/>
        <v>0</v>
      </c>
      <c r="I80" s="6">
        <f t="shared" si="38"/>
        <v>-6.487685998856399</v>
      </c>
      <c r="J80" s="6">
        <f t="shared" si="35"/>
        <v>186.2265997154294</v>
      </c>
      <c r="K80" s="12">
        <f t="shared" si="36"/>
        <v>1786.2265997154293</v>
      </c>
      <c r="L80" s="19"/>
      <c r="M80" s="4">
        <f t="shared" si="39"/>
        <v>9</v>
      </c>
      <c r="N80" s="4">
        <f t="shared" si="39"/>
        <v>207.73617618838423</v>
      </c>
      <c r="O80" s="4">
        <f t="shared" si="39"/>
        <v>48.57142857142857</v>
      </c>
      <c r="P80" s="4">
        <f t="shared" si="39"/>
        <v>70.71428571428571</v>
      </c>
      <c r="Q80" s="4">
        <f t="shared" si="39"/>
        <v>58.979689778783175</v>
      </c>
    </row>
    <row r="81" spans="1:17" ht="15.75">
      <c r="A81" s="28" t="s">
        <v>28</v>
      </c>
      <c r="B81" s="2" t="s">
        <v>109</v>
      </c>
      <c r="C81" s="17">
        <v>1800</v>
      </c>
      <c r="D81" s="4">
        <f t="shared" si="32"/>
        <v>200</v>
      </c>
      <c r="E81" s="57">
        <v>1.5</v>
      </c>
      <c r="F81" s="6">
        <f t="shared" si="37"/>
        <v>19.285714285714285</v>
      </c>
      <c r="G81" s="6">
        <f t="shared" si="33"/>
        <v>46.76260963558112</v>
      </c>
      <c r="H81" s="6">
        <f t="shared" si="34"/>
        <v>0</v>
      </c>
      <c r="I81" s="6">
        <f t="shared" si="38"/>
        <v>-27.476895349866837</v>
      </c>
      <c r="J81" s="6">
        <f t="shared" si="35"/>
        <v>172.52310465013318</v>
      </c>
      <c r="K81" s="12">
        <f t="shared" si="36"/>
        <v>1772.523104650133</v>
      </c>
      <c r="L81" s="19"/>
      <c r="M81" s="4">
        <f t="shared" si="39"/>
        <v>9</v>
      </c>
      <c r="N81" s="4">
        <f t="shared" si="39"/>
        <v>207.73617618838423</v>
      </c>
      <c r="O81" s="4">
        <f t="shared" si="39"/>
        <v>48.57142857142857</v>
      </c>
      <c r="P81" s="4">
        <f t="shared" si="39"/>
        <v>70.71428571428571</v>
      </c>
      <c r="Q81" s="4">
        <f t="shared" si="39"/>
        <v>58.979689778783175</v>
      </c>
    </row>
    <row r="82" spans="1:17" ht="15.75">
      <c r="A82" s="49"/>
      <c r="B82" s="47"/>
      <c r="C82" s="112"/>
      <c r="D82" s="46"/>
      <c r="E82" s="113"/>
      <c r="F82" s="46"/>
      <c r="G82" s="46"/>
      <c r="H82" s="46"/>
      <c r="I82" s="46"/>
      <c r="J82" s="46"/>
      <c r="K82" s="48"/>
      <c r="L82" s="47"/>
      <c r="M82" s="46"/>
      <c r="N82" s="46"/>
      <c r="O82" s="46"/>
      <c r="P82" s="46"/>
      <c r="Q82" s="46"/>
    </row>
    <row r="83" spans="1:17" ht="15.75">
      <c r="A83" s="54"/>
      <c r="B83" s="55"/>
      <c r="D83" s="9" t="s">
        <v>8</v>
      </c>
      <c r="F83" s="9" t="s">
        <v>12</v>
      </c>
      <c r="I83" s="46"/>
      <c r="J83" s="46"/>
      <c r="K83" s="48"/>
      <c r="L83" s="47"/>
      <c r="M83" s="46"/>
      <c r="N83" s="46"/>
      <c r="O83" s="46"/>
      <c r="P83" s="46"/>
      <c r="Q83" s="46"/>
    </row>
    <row r="84" spans="1:17" ht="15.75">
      <c r="A84" s="54"/>
      <c r="B84" s="55"/>
      <c r="D84" s="9">
        <v>1</v>
      </c>
      <c r="F84" s="9">
        <v>7</v>
      </c>
      <c r="I84" s="46"/>
      <c r="J84" s="46"/>
      <c r="K84" s="48"/>
      <c r="L84" s="47"/>
      <c r="M84" s="46"/>
      <c r="N84" s="46"/>
      <c r="O84" s="46"/>
      <c r="P84" s="46"/>
      <c r="Q84" s="46"/>
    </row>
    <row r="85" spans="1:17" ht="15.75">
      <c r="A85" s="54"/>
      <c r="B85" s="55"/>
      <c r="D85" s="13" t="s">
        <v>14</v>
      </c>
      <c r="F85" s="13" t="s">
        <v>15</v>
      </c>
      <c r="I85" s="46"/>
      <c r="J85" s="46"/>
      <c r="K85" s="48"/>
      <c r="L85" s="47"/>
      <c r="M85" s="46"/>
      <c r="N85" s="46"/>
      <c r="O85" s="46"/>
      <c r="P85" s="46"/>
      <c r="Q85" s="46"/>
    </row>
    <row r="86" spans="1:17" ht="16.5" thickBot="1">
      <c r="A86" s="21" t="s">
        <v>246</v>
      </c>
      <c r="B86" s="22"/>
      <c r="C86" s="22"/>
      <c r="D86" s="22"/>
      <c r="I86" s="46"/>
      <c r="J86" s="46"/>
      <c r="K86" s="48"/>
      <c r="L86" s="47"/>
      <c r="M86" s="46"/>
      <c r="N86" s="46"/>
      <c r="O86" s="46"/>
      <c r="P86" s="46"/>
      <c r="Q86" s="46"/>
    </row>
    <row r="87" spans="1:17" ht="15.75">
      <c r="A87" s="51" t="s">
        <v>64</v>
      </c>
      <c r="B87" s="51" t="s">
        <v>65</v>
      </c>
      <c r="C87" s="7" t="s">
        <v>0</v>
      </c>
      <c r="D87" s="2" t="s">
        <v>4</v>
      </c>
      <c r="E87" s="2" t="s">
        <v>11</v>
      </c>
      <c r="F87" s="2" t="s">
        <v>5</v>
      </c>
      <c r="G87" s="8" t="s">
        <v>3</v>
      </c>
      <c r="H87" s="8" t="s">
        <v>6</v>
      </c>
      <c r="I87" s="8" t="s">
        <v>7</v>
      </c>
      <c r="J87" s="10" t="s">
        <v>9</v>
      </c>
      <c r="K87" s="11" t="s">
        <v>10</v>
      </c>
      <c r="L87" s="19" t="s">
        <v>45</v>
      </c>
      <c r="M87" s="2" t="s">
        <v>66</v>
      </c>
      <c r="N87" s="8" t="s">
        <v>1</v>
      </c>
      <c r="O87" s="18" t="s">
        <v>2</v>
      </c>
      <c r="P87" s="8" t="s">
        <v>67</v>
      </c>
      <c r="Q87" s="8" t="s">
        <v>68</v>
      </c>
    </row>
    <row r="88" spans="1:17" ht="15.75">
      <c r="A88" s="120" t="s">
        <v>177</v>
      </c>
      <c r="B88" s="15" t="s">
        <v>42</v>
      </c>
      <c r="C88" s="17">
        <v>1848.2980790365373</v>
      </c>
      <c r="D88" s="4">
        <f aca="true" t="shared" si="40" ref="D88:D96">C88-1600</f>
        <v>248.29807903653727</v>
      </c>
      <c r="E88" s="121">
        <v>6.5</v>
      </c>
      <c r="F88" s="6">
        <f aca="true" t="shared" si="41" ref="F88:F96">E88*90/$F$84</f>
        <v>83.57142857142857</v>
      </c>
      <c r="G88" s="6">
        <f aca="true" t="shared" si="42" ref="G88:G96">(D88*O88)/N88</f>
        <v>64.97733964958097</v>
      </c>
      <c r="H88" s="6">
        <f aca="true" t="shared" si="43" ref="H88:H96">IF(G88&gt;P88,O88+(G88-O88)*(P88-O88)/(Q88-O88),0)</f>
        <v>0</v>
      </c>
      <c r="I88" s="115">
        <f aca="true" t="shared" si="44" ref="I88:I96">IF(H88&gt;0,$D$84*(F88-H88),$D$84*(F88-G88))</f>
        <v>18.5940889218476</v>
      </c>
      <c r="J88" s="6">
        <f aca="true" t="shared" si="45" ref="J88:J96">D88+I88</f>
        <v>266.8921679583849</v>
      </c>
      <c r="K88" s="12">
        <f aca="true" t="shared" si="46" ref="K88:K96">J88+1600</f>
        <v>1866.892167958385</v>
      </c>
      <c r="L88" s="19"/>
      <c r="M88" s="4">
        <f>COUNTIF(C88:C96,"&gt;0")</f>
        <v>9</v>
      </c>
      <c r="N88" s="4">
        <f>(SUM(D88:D96))/M88</f>
        <v>207.44214289105773</v>
      </c>
      <c r="O88" s="4">
        <f>(SUM(F88:F96))/M88</f>
        <v>54.285714285714285</v>
      </c>
      <c r="P88" s="4">
        <f>F88</f>
        <v>83.57142857142857</v>
      </c>
      <c r="Q88" s="4">
        <f>MAX(G88:G96)</f>
        <v>65.71815090967102</v>
      </c>
    </row>
    <row r="89" spans="1:17" ht="15.75">
      <c r="A89" s="120" t="s">
        <v>156</v>
      </c>
      <c r="B89" s="2" t="s">
        <v>42</v>
      </c>
      <c r="C89" s="17">
        <v>1817.111812312484</v>
      </c>
      <c r="D89" s="4">
        <f t="shared" si="40"/>
        <v>217.11181231248406</v>
      </c>
      <c r="E89" s="122">
        <v>5</v>
      </c>
      <c r="F89" s="6">
        <f t="shared" si="41"/>
        <v>64.28571428571429</v>
      </c>
      <c r="G89" s="6">
        <f t="shared" si="42"/>
        <v>56.81617846301761</v>
      </c>
      <c r="H89" s="6">
        <f t="shared" si="43"/>
        <v>0</v>
      </c>
      <c r="I89" s="115">
        <f t="shared" si="44"/>
        <v>7.469535822696685</v>
      </c>
      <c r="J89" s="6">
        <f t="shared" si="45"/>
        <v>224.58134813518075</v>
      </c>
      <c r="K89" s="12">
        <f t="shared" si="46"/>
        <v>1824.5813481351806</v>
      </c>
      <c r="L89" s="19"/>
      <c r="M89" s="4">
        <f aca="true" t="shared" si="47" ref="M89:Q96">M88</f>
        <v>9</v>
      </c>
      <c r="N89" s="4">
        <f t="shared" si="47"/>
        <v>207.44214289105773</v>
      </c>
      <c r="O89" s="4">
        <f t="shared" si="47"/>
        <v>54.285714285714285</v>
      </c>
      <c r="P89" s="4">
        <f t="shared" si="47"/>
        <v>83.57142857142857</v>
      </c>
      <c r="Q89" s="4">
        <f t="shared" si="47"/>
        <v>65.71815090967102</v>
      </c>
    </row>
    <row r="90" spans="1:17" ht="15.75">
      <c r="A90" s="120" t="s">
        <v>245</v>
      </c>
      <c r="B90" s="15" t="s">
        <v>42</v>
      </c>
      <c r="C90" s="17">
        <v>1804.6659617929904</v>
      </c>
      <c r="D90" s="4">
        <f t="shared" si="40"/>
        <v>204.6659617929904</v>
      </c>
      <c r="E90" s="122">
        <v>4.5</v>
      </c>
      <c r="F90" s="6">
        <f t="shared" si="41"/>
        <v>57.857142857142854</v>
      </c>
      <c r="G90" s="6">
        <f t="shared" si="42"/>
        <v>53.55921304640618</v>
      </c>
      <c r="H90" s="6">
        <f t="shared" si="43"/>
        <v>0</v>
      </c>
      <c r="I90" s="115">
        <f t="shared" si="44"/>
        <v>4.297929810736676</v>
      </c>
      <c r="J90" s="6">
        <f t="shared" si="45"/>
        <v>208.96389160372706</v>
      </c>
      <c r="K90" s="12">
        <f t="shared" si="46"/>
        <v>1808.963891603727</v>
      </c>
      <c r="L90" s="19"/>
      <c r="M90" s="4">
        <f t="shared" si="47"/>
        <v>9</v>
      </c>
      <c r="N90" s="4">
        <f t="shared" si="47"/>
        <v>207.44214289105773</v>
      </c>
      <c r="O90" s="4">
        <f t="shared" si="47"/>
        <v>54.285714285714285</v>
      </c>
      <c r="P90" s="4">
        <f t="shared" si="47"/>
        <v>83.57142857142857</v>
      </c>
      <c r="Q90" s="4">
        <f t="shared" si="47"/>
        <v>65.71815090967102</v>
      </c>
    </row>
    <row r="91" spans="1:17" ht="15.75">
      <c r="A91" s="120" t="s">
        <v>34</v>
      </c>
      <c r="B91" s="2" t="s">
        <v>42</v>
      </c>
      <c r="C91" s="17">
        <v>1851.1289430546856</v>
      </c>
      <c r="D91" s="4">
        <f t="shared" si="40"/>
        <v>251.12894305468558</v>
      </c>
      <c r="E91" s="122">
        <v>4.5</v>
      </c>
      <c r="F91" s="6">
        <f t="shared" si="41"/>
        <v>57.857142857142854</v>
      </c>
      <c r="G91" s="6">
        <f t="shared" si="42"/>
        <v>65.71815090967102</v>
      </c>
      <c r="H91" s="6">
        <f t="shared" si="43"/>
        <v>0</v>
      </c>
      <c r="I91" s="115">
        <f t="shared" si="44"/>
        <v>-7.86100805252817</v>
      </c>
      <c r="J91" s="6">
        <f t="shared" si="45"/>
        <v>243.2679350021574</v>
      </c>
      <c r="K91" s="12">
        <f t="shared" si="46"/>
        <v>1843.2679350021574</v>
      </c>
      <c r="L91" s="19"/>
      <c r="M91" s="4">
        <f t="shared" si="47"/>
        <v>9</v>
      </c>
      <c r="N91" s="4">
        <f t="shared" si="47"/>
        <v>207.44214289105773</v>
      </c>
      <c r="O91" s="4">
        <f t="shared" si="47"/>
        <v>54.285714285714285</v>
      </c>
      <c r="P91" s="4">
        <f t="shared" si="47"/>
        <v>83.57142857142857</v>
      </c>
      <c r="Q91" s="4">
        <f t="shared" si="47"/>
        <v>65.71815090967102</v>
      </c>
    </row>
    <row r="92" spans="1:17" ht="15.75">
      <c r="A92" s="120" t="s">
        <v>27</v>
      </c>
      <c r="B92" s="15" t="s">
        <v>42</v>
      </c>
      <c r="C92" s="17">
        <v>1779.8074563953626</v>
      </c>
      <c r="D92" s="4">
        <f t="shared" si="40"/>
        <v>179.80745639536258</v>
      </c>
      <c r="E92" s="122">
        <v>4</v>
      </c>
      <c r="F92" s="6">
        <f t="shared" si="41"/>
        <v>51.42857142857143</v>
      </c>
      <c r="G92" s="6">
        <f t="shared" si="42"/>
        <v>47.053969209360936</v>
      </c>
      <c r="H92" s="6">
        <f t="shared" si="43"/>
        <v>0</v>
      </c>
      <c r="I92" s="115">
        <f t="shared" si="44"/>
        <v>4.3746022192104945</v>
      </c>
      <c r="J92" s="6">
        <f t="shared" si="45"/>
        <v>184.18205861457307</v>
      </c>
      <c r="K92" s="12">
        <f t="shared" si="46"/>
        <v>1784.1820586145732</v>
      </c>
      <c r="L92" s="19"/>
      <c r="M92" s="4">
        <f t="shared" si="47"/>
        <v>9</v>
      </c>
      <c r="N92" s="4">
        <f t="shared" si="47"/>
        <v>207.44214289105773</v>
      </c>
      <c r="O92" s="4">
        <f t="shared" si="47"/>
        <v>54.285714285714285</v>
      </c>
      <c r="P92" s="4">
        <f t="shared" si="47"/>
        <v>83.57142857142857</v>
      </c>
      <c r="Q92" s="4">
        <f t="shared" si="47"/>
        <v>65.71815090967102</v>
      </c>
    </row>
    <row r="93" spans="1:17" ht="15.75">
      <c r="A93" s="120" t="s">
        <v>244</v>
      </c>
      <c r="B93" s="15" t="s">
        <v>42</v>
      </c>
      <c r="C93" s="17">
        <v>1800</v>
      </c>
      <c r="D93" s="4">
        <f t="shared" si="40"/>
        <v>200</v>
      </c>
      <c r="E93" s="122">
        <v>4</v>
      </c>
      <c r="F93" s="6">
        <f t="shared" si="41"/>
        <v>51.42857142857143</v>
      </c>
      <c r="G93" s="6">
        <f t="shared" si="42"/>
        <v>52.33817345805522</v>
      </c>
      <c r="H93" s="6">
        <f t="shared" si="43"/>
        <v>0</v>
      </c>
      <c r="I93" s="115">
        <f t="shared" si="44"/>
        <v>-0.9096020294837928</v>
      </c>
      <c r="J93" s="6">
        <f t="shared" si="45"/>
        <v>199.09039797051622</v>
      </c>
      <c r="K93" s="12">
        <f t="shared" si="46"/>
        <v>1799.0903979705163</v>
      </c>
      <c r="L93" s="19"/>
      <c r="M93" s="4">
        <f t="shared" si="47"/>
        <v>9</v>
      </c>
      <c r="N93" s="4">
        <f t="shared" si="47"/>
        <v>207.44214289105773</v>
      </c>
      <c r="O93" s="4">
        <f t="shared" si="47"/>
        <v>54.285714285714285</v>
      </c>
      <c r="P93" s="4">
        <f t="shared" si="47"/>
        <v>83.57142857142857</v>
      </c>
      <c r="Q93" s="4">
        <f t="shared" si="47"/>
        <v>65.71815090967102</v>
      </c>
    </row>
    <row r="94" spans="1:17" ht="15.75">
      <c r="A94" s="120" t="s">
        <v>243</v>
      </c>
      <c r="B94" s="109" t="s">
        <v>40</v>
      </c>
      <c r="C94" s="17">
        <v>1796.0775748102847</v>
      </c>
      <c r="D94" s="4">
        <f t="shared" si="40"/>
        <v>196.07757481028466</v>
      </c>
      <c r="E94" s="122">
        <v>3.5</v>
      </c>
      <c r="F94" s="6">
        <f t="shared" si="41"/>
        <v>45</v>
      </c>
      <c r="G94" s="6">
        <f t="shared" si="42"/>
        <v>51.31171060827739</v>
      </c>
      <c r="H94" s="6">
        <f t="shared" si="43"/>
        <v>0</v>
      </c>
      <c r="I94" s="115">
        <f t="shared" si="44"/>
        <v>-6.311710608277387</v>
      </c>
      <c r="J94" s="6">
        <f t="shared" si="45"/>
        <v>189.76586420200726</v>
      </c>
      <c r="K94" s="12">
        <f t="shared" si="46"/>
        <v>1789.7658642020074</v>
      </c>
      <c r="L94" s="19"/>
      <c r="M94" s="4">
        <f t="shared" si="47"/>
        <v>9</v>
      </c>
      <c r="N94" s="4">
        <f t="shared" si="47"/>
        <v>207.44214289105773</v>
      </c>
      <c r="O94" s="4">
        <f t="shared" si="47"/>
        <v>54.285714285714285</v>
      </c>
      <c r="P94" s="4">
        <f t="shared" si="47"/>
        <v>83.57142857142857</v>
      </c>
      <c r="Q94" s="4">
        <f t="shared" si="47"/>
        <v>65.71815090967102</v>
      </c>
    </row>
    <row r="95" spans="1:17" ht="15.75">
      <c r="A95" s="120" t="s">
        <v>242</v>
      </c>
      <c r="B95" s="2" t="s">
        <v>44</v>
      </c>
      <c r="C95" s="17">
        <v>1769.889458617175</v>
      </c>
      <c r="D95" s="4">
        <f t="shared" si="40"/>
        <v>169.88945861717502</v>
      </c>
      <c r="E95" s="123">
        <v>3</v>
      </c>
      <c r="F95" s="6">
        <f t="shared" si="41"/>
        <v>38.57142857142857</v>
      </c>
      <c r="G95" s="6">
        <f t="shared" si="42"/>
        <v>44.458519769004006</v>
      </c>
      <c r="H95" s="6">
        <f t="shared" si="43"/>
        <v>0</v>
      </c>
      <c r="I95" s="115">
        <f t="shared" si="44"/>
        <v>-5.887091197575437</v>
      </c>
      <c r="J95" s="6">
        <f t="shared" si="45"/>
        <v>164.00236741959958</v>
      </c>
      <c r="K95" s="12">
        <f t="shared" si="46"/>
        <v>1764.0023674195995</v>
      </c>
      <c r="L95" s="19"/>
      <c r="M95" s="4">
        <f t="shared" si="47"/>
        <v>9</v>
      </c>
      <c r="N95" s="4">
        <f t="shared" si="47"/>
        <v>207.44214289105773</v>
      </c>
      <c r="O95" s="4">
        <f t="shared" si="47"/>
        <v>54.285714285714285</v>
      </c>
      <c r="P95" s="4">
        <f t="shared" si="47"/>
        <v>83.57142857142857</v>
      </c>
      <c r="Q95" s="4">
        <f t="shared" si="47"/>
        <v>65.71815090967102</v>
      </c>
    </row>
    <row r="96" spans="1:17" ht="15.75">
      <c r="A96" s="120" t="s">
        <v>47</v>
      </c>
      <c r="B96" s="2" t="s">
        <v>44</v>
      </c>
      <c r="C96" s="17">
        <v>1800</v>
      </c>
      <c r="D96" s="4">
        <f t="shared" si="40"/>
        <v>200</v>
      </c>
      <c r="E96" s="123">
        <v>3</v>
      </c>
      <c r="F96" s="6">
        <f t="shared" si="41"/>
        <v>38.57142857142857</v>
      </c>
      <c r="G96" s="6">
        <f t="shared" si="42"/>
        <v>52.33817345805522</v>
      </c>
      <c r="H96" s="6">
        <f t="shared" si="43"/>
        <v>0</v>
      </c>
      <c r="I96" s="115">
        <f t="shared" si="44"/>
        <v>-13.766744886626654</v>
      </c>
      <c r="J96" s="6">
        <f t="shared" si="45"/>
        <v>186.23325511337333</v>
      </c>
      <c r="K96" s="12">
        <f t="shared" si="46"/>
        <v>1786.2332551133734</v>
      </c>
      <c r="L96" s="19"/>
      <c r="M96" s="4">
        <f t="shared" si="47"/>
        <v>9</v>
      </c>
      <c r="N96" s="4">
        <f t="shared" si="47"/>
        <v>207.44214289105773</v>
      </c>
      <c r="O96" s="4">
        <f t="shared" si="47"/>
        <v>54.285714285714285</v>
      </c>
      <c r="P96" s="4">
        <f t="shared" si="47"/>
        <v>83.57142857142857</v>
      </c>
      <c r="Q96" s="4">
        <f t="shared" si="47"/>
        <v>65.71815090967102</v>
      </c>
    </row>
    <row r="97" spans="1:17" ht="15.75">
      <c r="A97" s="141"/>
      <c r="B97" s="47"/>
      <c r="C97" s="112"/>
      <c r="D97" s="46"/>
      <c r="E97" s="142"/>
      <c r="F97" s="46"/>
      <c r="G97" s="46"/>
      <c r="H97" s="46"/>
      <c r="I97" s="143"/>
      <c r="J97" s="46"/>
      <c r="K97" s="48"/>
      <c r="L97" s="47"/>
      <c r="M97" s="46"/>
      <c r="N97" s="46"/>
      <c r="O97" s="46"/>
      <c r="P97" s="46"/>
      <c r="Q97" s="46"/>
    </row>
    <row r="98" spans="1:17" ht="15.75">
      <c r="A98" s="54"/>
      <c r="B98" s="55"/>
      <c r="D98" s="9" t="s">
        <v>8</v>
      </c>
      <c r="F98" s="9" t="s">
        <v>12</v>
      </c>
      <c r="I98" s="46"/>
      <c r="J98" s="46"/>
      <c r="K98" s="48"/>
      <c r="L98" s="47"/>
      <c r="M98" s="46"/>
      <c r="N98" s="46"/>
      <c r="O98" s="46"/>
      <c r="P98" s="46"/>
      <c r="Q98" s="46"/>
    </row>
    <row r="99" spans="1:17" ht="15.75">
      <c r="A99" s="54"/>
      <c r="B99" s="55"/>
      <c r="D99" s="9">
        <v>1</v>
      </c>
      <c r="F99" s="9">
        <v>7</v>
      </c>
      <c r="I99" s="46"/>
      <c r="J99" s="46"/>
      <c r="K99" s="48"/>
      <c r="L99" s="47"/>
      <c r="M99" s="46"/>
      <c r="N99" s="46"/>
      <c r="O99" s="46"/>
      <c r="P99" s="46"/>
      <c r="Q99" s="46"/>
    </row>
    <row r="100" spans="1:17" ht="15.75">
      <c r="A100" s="54"/>
      <c r="B100" s="55"/>
      <c r="D100" s="13" t="s">
        <v>14</v>
      </c>
      <c r="F100" s="13" t="s">
        <v>15</v>
      </c>
      <c r="I100" s="46"/>
      <c r="J100" s="46"/>
      <c r="K100" s="48"/>
      <c r="L100" s="47"/>
      <c r="M100" s="46"/>
      <c r="N100" s="46"/>
      <c r="O100" s="46"/>
      <c r="P100" s="46"/>
      <c r="Q100" s="46"/>
    </row>
    <row r="101" spans="1:17" ht="16.5" thickBot="1">
      <c r="A101" s="21" t="s">
        <v>279</v>
      </c>
      <c r="B101" s="22"/>
      <c r="C101" s="22"/>
      <c r="D101" s="22"/>
      <c r="I101" s="46"/>
      <c r="J101" s="46"/>
      <c r="K101" s="48"/>
      <c r="L101" s="47"/>
      <c r="M101" s="46"/>
      <c r="N101" s="46"/>
      <c r="O101" s="46"/>
      <c r="P101" s="46"/>
      <c r="Q101" s="46"/>
    </row>
    <row r="102" spans="1:17" ht="15.75">
      <c r="A102" s="51" t="s">
        <v>64</v>
      </c>
      <c r="B102" s="51" t="s">
        <v>65</v>
      </c>
      <c r="C102" s="7" t="s">
        <v>0</v>
      </c>
      <c r="D102" s="2" t="s">
        <v>4</v>
      </c>
      <c r="E102" s="2" t="s">
        <v>11</v>
      </c>
      <c r="F102" s="2" t="s">
        <v>5</v>
      </c>
      <c r="G102" s="8" t="s">
        <v>3</v>
      </c>
      <c r="H102" s="8" t="s">
        <v>6</v>
      </c>
      <c r="I102" s="8" t="s">
        <v>7</v>
      </c>
      <c r="J102" s="10" t="s">
        <v>9</v>
      </c>
      <c r="K102" s="11" t="s">
        <v>10</v>
      </c>
      <c r="L102" s="19" t="s">
        <v>45</v>
      </c>
      <c r="M102" s="2" t="s">
        <v>66</v>
      </c>
      <c r="N102" s="8" t="s">
        <v>1</v>
      </c>
      <c r="O102" s="18" t="s">
        <v>2</v>
      </c>
      <c r="P102" s="8" t="s">
        <v>67</v>
      </c>
      <c r="Q102" s="8" t="s">
        <v>68</v>
      </c>
    </row>
    <row r="103" spans="1:17" ht="15.75">
      <c r="A103" s="120" t="s">
        <v>47</v>
      </c>
      <c r="B103" s="15" t="s">
        <v>42</v>
      </c>
      <c r="C103" s="17">
        <v>1786</v>
      </c>
      <c r="D103" s="4">
        <f aca="true" t="shared" si="48" ref="D103:D111">C103-1600</f>
        <v>186</v>
      </c>
      <c r="E103" s="213">
        <v>6</v>
      </c>
      <c r="F103" s="6">
        <f>E103*90/$F$99</f>
        <v>77.14285714285714</v>
      </c>
      <c r="G103" s="6">
        <f aca="true" t="shared" si="49" ref="G103:G111">(D103*O103)/N103</f>
        <v>55.932580932580926</v>
      </c>
      <c r="H103" s="6">
        <f aca="true" t="shared" si="50" ref="H103:H111">IF(G103&gt;P103,O103+(G103-O103)*(P103-O103)/(Q103-O103),0)</f>
        <v>0</v>
      </c>
      <c r="I103" s="115">
        <f>IF(H103&gt;0,$D$99*(F103-H103),$D$99*(F103-G103))</f>
        <v>21.210276210276213</v>
      </c>
      <c r="J103" s="6">
        <f aca="true" t="shared" si="51" ref="J103:J111">D103+I103</f>
        <v>207.21027621027622</v>
      </c>
      <c r="K103" s="12">
        <f aca="true" t="shared" si="52" ref="K103:K111">J103+1600</f>
        <v>1807.2102762102763</v>
      </c>
      <c r="L103" s="19"/>
      <c r="M103" s="4">
        <f>COUNTIF(C103:C111,"&gt;0")</f>
        <v>9</v>
      </c>
      <c r="N103" s="4">
        <f>(SUM(D103:D111))/M103</f>
        <v>213.77777777777777</v>
      </c>
      <c r="O103" s="4">
        <f>(SUM(F103:F111))/M103</f>
        <v>64.28571428571428</v>
      </c>
      <c r="P103" s="4">
        <f>F103</f>
        <v>77.14285714285714</v>
      </c>
      <c r="Q103" s="4">
        <f>MAX(G103:G111)</f>
        <v>80.29031779031779</v>
      </c>
    </row>
    <row r="104" spans="1:17" ht="15.75">
      <c r="A104" s="120" t="s">
        <v>274</v>
      </c>
      <c r="B104" s="15" t="s">
        <v>42</v>
      </c>
      <c r="C104" s="17">
        <v>1867</v>
      </c>
      <c r="D104" s="4">
        <f t="shared" si="48"/>
        <v>267</v>
      </c>
      <c r="E104" s="214">
        <v>5.5</v>
      </c>
      <c r="F104" s="6">
        <f aca="true" t="shared" si="53" ref="F104:F111">E104*90/$F$99</f>
        <v>70.71428571428571</v>
      </c>
      <c r="G104" s="6">
        <f t="shared" si="49"/>
        <v>80.29031779031779</v>
      </c>
      <c r="H104" s="6">
        <f t="shared" si="50"/>
        <v>77.14285714285714</v>
      </c>
      <c r="I104" s="115">
        <f aca="true" t="shared" si="54" ref="I104:I111">IF(H104&gt;0,$D$99*(F104-H104),$D$99*(F104-G104))</f>
        <v>-6.428571428571431</v>
      </c>
      <c r="J104" s="6">
        <f t="shared" si="51"/>
        <v>260.57142857142856</v>
      </c>
      <c r="K104" s="12">
        <f t="shared" si="52"/>
        <v>1860.5714285714284</v>
      </c>
      <c r="L104" s="19"/>
      <c r="M104" s="4">
        <f aca="true" t="shared" si="55" ref="M104:M111">M103</f>
        <v>9</v>
      </c>
      <c r="N104" s="4">
        <f aca="true" t="shared" si="56" ref="N104:N111">N103</f>
        <v>213.77777777777777</v>
      </c>
      <c r="O104" s="4">
        <f aca="true" t="shared" si="57" ref="O104:O111">O103</f>
        <v>64.28571428571428</v>
      </c>
      <c r="P104" s="4">
        <f aca="true" t="shared" si="58" ref="P104:P111">P103</f>
        <v>77.14285714285714</v>
      </c>
      <c r="Q104" s="4">
        <f aca="true" t="shared" si="59" ref="Q104:Q111">Q103</f>
        <v>80.29031779031779</v>
      </c>
    </row>
    <row r="105" spans="1:17" ht="15.75">
      <c r="A105" s="120" t="s">
        <v>275</v>
      </c>
      <c r="B105" s="15" t="s">
        <v>276</v>
      </c>
      <c r="C105" s="17">
        <v>1800</v>
      </c>
      <c r="D105" s="4">
        <f t="shared" si="48"/>
        <v>200</v>
      </c>
      <c r="E105" s="214">
        <v>5.5</v>
      </c>
      <c r="F105" s="6">
        <f t="shared" si="53"/>
        <v>70.71428571428571</v>
      </c>
      <c r="G105" s="6">
        <f t="shared" si="49"/>
        <v>60.142560142560136</v>
      </c>
      <c r="H105" s="6">
        <f t="shared" si="50"/>
        <v>0</v>
      </c>
      <c r="I105" s="115">
        <f t="shared" si="54"/>
        <v>10.571725571725572</v>
      </c>
      <c r="J105" s="6">
        <f t="shared" si="51"/>
        <v>210.57172557172558</v>
      </c>
      <c r="K105" s="12">
        <f t="shared" si="52"/>
        <v>1810.5717255717257</v>
      </c>
      <c r="L105" s="19"/>
      <c r="M105" s="4">
        <f t="shared" si="55"/>
        <v>9</v>
      </c>
      <c r="N105" s="4">
        <f t="shared" si="56"/>
        <v>213.77777777777777</v>
      </c>
      <c r="O105" s="4">
        <f t="shared" si="57"/>
        <v>64.28571428571428</v>
      </c>
      <c r="P105" s="4">
        <f t="shared" si="58"/>
        <v>77.14285714285714</v>
      </c>
      <c r="Q105" s="4">
        <f t="shared" si="59"/>
        <v>80.29031779031779</v>
      </c>
    </row>
    <row r="106" spans="1:17" ht="15.75">
      <c r="A106" s="120" t="s">
        <v>34</v>
      </c>
      <c r="B106" s="15" t="s">
        <v>42</v>
      </c>
      <c r="C106" s="17">
        <v>1843</v>
      </c>
      <c r="D106" s="4">
        <f t="shared" si="48"/>
        <v>243</v>
      </c>
      <c r="E106" s="214">
        <v>5</v>
      </c>
      <c r="F106" s="6">
        <f t="shared" si="53"/>
        <v>64.28571428571429</v>
      </c>
      <c r="G106" s="6">
        <f t="shared" si="49"/>
        <v>73.07321057321056</v>
      </c>
      <c r="H106" s="6">
        <f t="shared" si="50"/>
        <v>0</v>
      </c>
      <c r="I106" s="115">
        <f t="shared" si="54"/>
        <v>-8.787496287496268</v>
      </c>
      <c r="J106" s="6">
        <f t="shared" si="51"/>
        <v>234.21250371250375</v>
      </c>
      <c r="K106" s="12">
        <f t="shared" si="52"/>
        <v>1834.2125037125038</v>
      </c>
      <c r="L106" s="19"/>
      <c r="M106" s="4">
        <f t="shared" si="55"/>
        <v>9</v>
      </c>
      <c r="N106" s="4">
        <f t="shared" si="56"/>
        <v>213.77777777777777</v>
      </c>
      <c r="O106" s="4">
        <f t="shared" si="57"/>
        <v>64.28571428571428</v>
      </c>
      <c r="P106" s="4">
        <f t="shared" si="58"/>
        <v>77.14285714285714</v>
      </c>
      <c r="Q106" s="4">
        <f t="shared" si="59"/>
        <v>80.29031779031779</v>
      </c>
    </row>
    <row r="107" spans="1:17" ht="15.75">
      <c r="A107" s="120" t="s">
        <v>199</v>
      </c>
      <c r="B107" s="15" t="s">
        <v>42</v>
      </c>
      <c r="C107" s="17">
        <v>1800</v>
      </c>
      <c r="D107" s="4">
        <f t="shared" si="48"/>
        <v>200</v>
      </c>
      <c r="E107" s="214">
        <v>5</v>
      </c>
      <c r="F107" s="6">
        <f t="shared" si="53"/>
        <v>64.28571428571429</v>
      </c>
      <c r="G107" s="6">
        <f t="shared" si="49"/>
        <v>60.142560142560136</v>
      </c>
      <c r="H107" s="6">
        <f t="shared" si="50"/>
        <v>0</v>
      </c>
      <c r="I107" s="115">
        <f t="shared" si="54"/>
        <v>4.143154143154156</v>
      </c>
      <c r="J107" s="6">
        <f t="shared" si="51"/>
        <v>204.14315414315416</v>
      </c>
      <c r="K107" s="12">
        <f t="shared" si="52"/>
        <v>1804.143154143154</v>
      </c>
      <c r="L107" s="19"/>
      <c r="M107" s="4">
        <f t="shared" si="55"/>
        <v>9</v>
      </c>
      <c r="N107" s="4">
        <f t="shared" si="56"/>
        <v>213.77777777777777</v>
      </c>
      <c r="O107" s="4">
        <f t="shared" si="57"/>
        <v>64.28571428571428</v>
      </c>
      <c r="P107" s="4">
        <f t="shared" si="58"/>
        <v>77.14285714285714</v>
      </c>
      <c r="Q107" s="4">
        <f t="shared" si="59"/>
        <v>80.29031779031779</v>
      </c>
    </row>
    <row r="108" spans="1:17" ht="15.75">
      <c r="A108" s="120" t="s">
        <v>245</v>
      </c>
      <c r="B108" s="15" t="s">
        <v>42</v>
      </c>
      <c r="C108" s="17">
        <v>1809</v>
      </c>
      <c r="D108" s="4">
        <f t="shared" si="48"/>
        <v>209</v>
      </c>
      <c r="E108" s="214">
        <v>4.5</v>
      </c>
      <c r="F108" s="6">
        <f t="shared" si="53"/>
        <v>57.857142857142854</v>
      </c>
      <c r="G108" s="6">
        <f t="shared" si="49"/>
        <v>62.848975348975344</v>
      </c>
      <c r="H108" s="6">
        <f t="shared" si="50"/>
        <v>0</v>
      </c>
      <c r="I108" s="115">
        <f t="shared" si="54"/>
        <v>-4.99183249183249</v>
      </c>
      <c r="J108" s="6">
        <f t="shared" si="51"/>
        <v>204.0081675081675</v>
      </c>
      <c r="K108" s="12">
        <f t="shared" si="52"/>
        <v>1804.0081675081674</v>
      </c>
      <c r="L108" s="19"/>
      <c r="M108" s="4">
        <f t="shared" si="55"/>
        <v>9</v>
      </c>
      <c r="N108" s="4">
        <f t="shared" si="56"/>
        <v>213.77777777777777</v>
      </c>
      <c r="O108" s="4">
        <f t="shared" si="57"/>
        <v>64.28571428571428</v>
      </c>
      <c r="P108" s="4">
        <f t="shared" si="58"/>
        <v>77.14285714285714</v>
      </c>
      <c r="Q108" s="4">
        <f t="shared" si="59"/>
        <v>80.29031779031779</v>
      </c>
    </row>
    <row r="109" spans="1:17" ht="15.75">
      <c r="A109" s="120" t="s">
        <v>194</v>
      </c>
      <c r="B109" s="15" t="s">
        <v>42</v>
      </c>
      <c r="C109" s="17">
        <v>1800</v>
      </c>
      <c r="D109" s="4">
        <f t="shared" si="48"/>
        <v>200</v>
      </c>
      <c r="E109" s="214">
        <v>4.5</v>
      </c>
      <c r="F109" s="6">
        <f t="shared" si="53"/>
        <v>57.857142857142854</v>
      </c>
      <c r="G109" s="6">
        <f t="shared" si="49"/>
        <v>60.142560142560136</v>
      </c>
      <c r="H109" s="6">
        <f t="shared" si="50"/>
        <v>0</v>
      </c>
      <c r="I109" s="115">
        <f t="shared" si="54"/>
        <v>-2.2854172854172816</v>
      </c>
      <c r="J109" s="6">
        <f t="shared" si="51"/>
        <v>197.71458271458272</v>
      </c>
      <c r="K109" s="12">
        <f t="shared" si="52"/>
        <v>1797.7145827145828</v>
      </c>
      <c r="L109" s="19"/>
      <c r="M109" s="4">
        <f t="shared" si="55"/>
        <v>9</v>
      </c>
      <c r="N109" s="4">
        <f t="shared" si="56"/>
        <v>213.77777777777777</v>
      </c>
      <c r="O109" s="4">
        <f t="shared" si="57"/>
        <v>64.28571428571428</v>
      </c>
      <c r="P109" s="4">
        <f t="shared" si="58"/>
        <v>77.14285714285714</v>
      </c>
      <c r="Q109" s="4">
        <f t="shared" si="59"/>
        <v>80.29031779031779</v>
      </c>
    </row>
    <row r="110" spans="1:17" ht="15.75">
      <c r="A110" s="120" t="s">
        <v>271</v>
      </c>
      <c r="B110" s="15" t="s">
        <v>110</v>
      </c>
      <c r="C110" s="17">
        <v>1800</v>
      </c>
      <c r="D110" s="4">
        <f t="shared" si="48"/>
        <v>200</v>
      </c>
      <c r="E110" s="214">
        <v>4.5</v>
      </c>
      <c r="F110" s="6">
        <f t="shared" si="53"/>
        <v>57.857142857142854</v>
      </c>
      <c r="G110" s="6">
        <f t="shared" si="49"/>
        <v>60.142560142560136</v>
      </c>
      <c r="H110" s="6">
        <f t="shared" si="50"/>
        <v>0</v>
      </c>
      <c r="I110" s="115">
        <f t="shared" si="54"/>
        <v>-2.2854172854172816</v>
      </c>
      <c r="J110" s="6">
        <f t="shared" si="51"/>
        <v>197.71458271458272</v>
      </c>
      <c r="K110" s="12">
        <f t="shared" si="52"/>
        <v>1797.7145827145828</v>
      </c>
      <c r="L110" s="19"/>
      <c r="M110" s="4">
        <f t="shared" si="55"/>
        <v>9</v>
      </c>
      <c r="N110" s="4">
        <f t="shared" si="56"/>
        <v>213.77777777777777</v>
      </c>
      <c r="O110" s="4">
        <f t="shared" si="57"/>
        <v>64.28571428571428</v>
      </c>
      <c r="P110" s="4">
        <f t="shared" si="58"/>
        <v>77.14285714285714</v>
      </c>
      <c r="Q110" s="4">
        <f t="shared" si="59"/>
        <v>80.29031779031779</v>
      </c>
    </row>
    <row r="111" spans="1:17" ht="15.75">
      <c r="A111" s="120" t="s">
        <v>251</v>
      </c>
      <c r="B111" s="15" t="s">
        <v>277</v>
      </c>
      <c r="C111" s="17">
        <v>1819</v>
      </c>
      <c r="D111" s="4">
        <f t="shared" si="48"/>
        <v>219</v>
      </c>
      <c r="E111" s="214">
        <v>4.5</v>
      </c>
      <c r="F111" s="6">
        <f t="shared" si="53"/>
        <v>57.857142857142854</v>
      </c>
      <c r="G111" s="6">
        <f t="shared" si="49"/>
        <v>65.85610335610335</v>
      </c>
      <c r="H111" s="6">
        <f t="shared" si="50"/>
        <v>0</v>
      </c>
      <c r="I111" s="115">
        <f t="shared" si="54"/>
        <v>-7.998960498960493</v>
      </c>
      <c r="J111" s="6">
        <f t="shared" si="51"/>
        <v>211.00103950103951</v>
      </c>
      <c r="K111" s="12">
        <f t="shared" si="52"/>
        <v>1811.0010395010395</v>
      </c>
      <c r="L111" s="19"/>
      <c r="M111" s="4">
        <f t="shared" si="55"/>
        <v>9</v>
      </c>
      <c r="N111" s="4">
        <f t="shared" si="56"/>
        <v>213.77777777777777</v>
      </c>
      <c r="O111" s="4">
        <f t="shared" si="57"/>
        <v>64.28571428571428</v>
      </c>
      <c r="P111" s="4">
        <f t="shared" si="58"/>
        <v>77.14285714285714</v>
      </c>
      <c r="Q111" s="4">
        <f t="shared" si="59"/>
        <v>80.29031779031779</v>
      </c>
    </row>
    <row r="112" spans="1:17" ht="15.75">
      <c r="A112" s="141"/>
      <c r="B112" s="111"/>
      <c r="C112" s="112"/>
      <c r="D112" s="46"/>
      <c r="E112" s="169"/>
      <c r="F112" s="46"/>
      <c r="G112" s="46"/>
      <c r="H112" s="46"/>
      <c r="I112" s="143"/>
      <c r="J112" s="46"/>
      <c r="K112" s="48"/>
      <c r="L112" s="47"/>
      <c r="M112" s="46"/>
      <c r="N112" s="46"/>
      <c r="O112" s="46"/>
      <c r="P112" s="46"/>
      <c r="Q112" s="46"/>
    </row>
    <row r="113" spans="1:6" ht="15.75">
      <c r="A113" s="54"/>
      <c r="B113" s="55"/>
      <c r="D113" s="9" t="s">
        <v>8</v>
      </c>
      <c r="F113" s="9" t="s">
        <v>12</v>
      </c>
    </row>
    <row r="114" spans="1:6" ht="15.75">
      <c r="A114" s="54"/>
      <c r="B114" s="55"/>
      <c r="D114" s="9">
        <v>2</v>
      </c>
      <c r="F114" s="9">
        <v>28</v>
      </c>
    </row>
    <row r="115" spans="1:6" ht="15.75">
      <c r="A115" s="54"/>
      <c r="B115" s="55"/>
      <c r="D115" s="13" t="s">
        <v>14</v>
      </c>
      <c r="F115" s="13" t="s">
        <v>15</v>
      </c>
    </row>
    <row r="116" spans="1:13" ht="16.5" thickBot="1">
      <c r="A116" s="21" t="s">
        <v>308</v>
      </c>
      <c r="B116" s="22"/>
      <c r="C116" s="22"/>
      <c r="D116" s="22"/>
      <c r="M116" t="s">
        <v>69</v>
      </c>
    </row>
    <row r="117" spans="1:17" ht="15.75">
      <c r="A117" s="51" t="s">
        <v>64</v>
      </c>
      <c r="B117" s="51" t="s">
        <v>65</v>
      </c>
      <c r="C117" s="7" t="s">
        <v>0</v>
      </c>
      <c r="D117" s="2" t="s">
        <v>4</v>
      </c>
      <c r="E117" s="2" t="s">
        <v>11</v>
      </c>
      <c r="F117" s="2" t="s">
        <v>5</v>
      </c>
      <c r="G117" s="8" t="s">
        <v>3</v>
      </c>
      <c r="H117" s="8" t="s">
        <v>6</v>
      </c>
      <c r="I117" s="8" t="s">
        <v>7</v>
      </c>
      <c r="J117" s="10" t="s">
        <v>9</v>
      </c>
      <c r="K117" s="170" t="s">
        <v>10</v>
      </c>
      <c r="L117" s="19" t="s">
        <v>45</v>
      </c>
      <c r="M117" s="2" t="s">
        <v>66</v>
      </c>
      <c r="N117" s="8" t="s">
        <v>1</v>
      </c>
      <c r="O117" s="18" t="s">
        <v>2</v>
      </c>
      <c r="P117" s="8" t="s">
        <v>67</v>
      </c>
      <c r="Q117" s="8" t="s">
        <v>68</v>
      </c>
    </row>
    <row r="118" spans="1:17" ht="15.75">
      <c r="A118" s="120" t="s">
        <v>245</v>
      </c>
      <c r="B118" s="15" t="s">
        <v>44</v>
      </c>
      <c r="C118" s="17">
        <v>1804</v>
      </c>
      <c r="D118" s="4">
        <f aca="true" t="shared" si="60" ref="D118:D137">C118-1600</f>
        <v>204</v>
      </c>
      <c r="E118" s="167">
        <v>22.5</v>
      </c>
      <c r="F118" s="4">
        <f>E118*90/$F$24</f>
        <v>72.32142857142857</v>
      </c>
      <c r="G118" s="4">
        <f>(D118*O118)/N118</f>
        <v>60.01900921658986</v>
      </c>
      <c r="H118" s="4">
        <f aca="true" t="shared" si="61" ref="H118:H129">IF(G118&gt;P118,O118+(G118-O118)*(P118-O118)/(Q118-O118),0)</f>
        <v>0</v>
      </c>
      <c r="I118" s="4">
        <f>IF(H118&gt;0,$D$24*(F118-H118),$D$24*(F118-G118))</f>
        <v>24.604838709677423</v>
      </c>
      <c r="J118" s="4">
        <f>D118+I118</f>
        <v>228.60483870967744</v>
      </c>
      <c r="K118" s="171">
        <f aca="true" t="shared" si="62" ref="K118:K137">J118+1600</f>
        <v>1828.6048387096776</v>
      </c>
      <c r="L118" s="2"/>
      <c r="M118" s="4">
        <v>20</v>
      </c>
      <c r="N118" s="4">
        <f>(SUM(D118:D129))/M118</f>
        <v>124</v>
      </c>
      <c r="O118" s="4">
        <f>(SUM(F118:F129))/M118</f>
        <v>36.482142857142854</v>
      </c>
      <c r="P118" s="4">
        <f>F118</f>
        <v>72.32142857142857</v>
      </c>
      <c r="Q118" s="4">
        <f>MAX(G118:G129)</f>
        <v>76.78902649769584</v>
      </c>
    </row>
    <row r="119" spans="1:17" ht="15.75">
      <c r="A119" s="120" t="s">
        <v>177</v>
      </c>
      <c r="B119" s="15" t="s">
        <v>44</v>
      </c>
      <c r="C119" s="17">
        <v>1861</v>
      </c>
      <c r="D119" s="4">
        <f t="shared" si="60"/>
        <v>261</v>
      </c>
      <c r="E119" s="167">
        <v>22</v>
      </c>
      <c r="F119" s="4">
        <f aca="true" t="shared" si="63" ref="F119:F137">E119*90/$F$24</f>
        <v>70.71428571428571</v>
      </c>
      <c r="G119" s="4">
        <f aca="true" t="shared" si="64" ref="G119:G129">(D119*O119)/N119</f>
        <v>76.78902649769584</v>
      </c>
      <c r="H119" s="4">
        <f t="shared" si="61"/>
        <v>72.32142857142857</v>
      </c>
      <c r="I119" s="4">
        <f aca="true" t="shared" si="65" ref="I119:I129">IF(H119&gt;0,$D$24*(F119-H119),$D$24*(F119-G119))</f>
        <v>-3.2142857142857224</v>
      </c>
      <c r="J119" s="4">
        <f aca="true" t="shared" si="66" ref="J119:J129">D119+I119</f>
        <v>257.7857142857143</v>
      </c>
      <c r="K119" s="171">
        <f t="shared" si="62"/>
        <v>1857.7857142857142</v>
      </c>
      <c r="L119" s="2"/>
      <c r="M119" s="4">
        <f aca="true" t="shared" si="67" ref="M119:M129">M118</f>
        <v>20</v>
      </c>
      <c r="N119" s="4">
        <f aca="true" t="shared" si="68" ref="N119:N129">N118</f>
        <v>124</v>
      </c>
      <c r="O119" s="4">
        <f aca="true" t="shared" si="69" ref="O119:O129">O118</f>
        <v>36.482142857142854</v>
      </c>
      <c r="P119" s="4">
        <f aca="true" t="shared" si="70" ref="P119:P129">P118</f>
        <v>72.32142857142857</v>
      </c>
      <c r="Q119" s="4">
        <f aca="true" t="shared" si="71" ref="Q119:Q129">Q118</f>
        <v>76.78902649769584</v>
      </c>
    </row>
    <row r="120" spans="1:17" ht="15.75">
      <c r="A120" s="120" t="s">
        <v>309</v>
      </c>
      <c r="B120" s="15" t="s">
        <v>44</v>
      </c>
      <c r="C120" s="17">
        <v>1800</v>
      </c>
      <c r="D120" s="4">
        <f t="shared" si="60"/>
        <v>200</v>
      </c>
      <c r="E120" s="167">
        <v>21</v>
      </c>
      <c r="F120" s="4">
        <f t="shared" si="63"/>
        <v>67.5</v>
      </c>
      <c r="G120" s="4">
        <f t="shared" si="64"/>
        <v>58.8421658986175</v>
      </c>
      <c r="H120" s="4">
        <f t="shared" si="61"/>
        <v>0</v>
      </c>
      <c r="I120" s="4">
        <f t="shared" si="65"/>
        <v>17.315668202764996</v>
      </c>
      <c r="J120" s="4">
        <f t="shared" si="66"/>
        <v>217.31566820276498</v>
      </c>
      <c r="K120" s="171">
        <f t="shared" si="62"/>
        <v>1817.315668202765</v>
      </c>
      <c r="L120" s="2"/>
      <c r="M120" s="4">
        <f t="shared" si="67"/>
        <v>20</v>
      </c>
      <c r="N120" s="4">
        <f t="shared" si="68"/>
        <v>124</v>
      </c>
      <c r="O120" s="4">
        <f t="shared" si="69"/>
        <v>36.482142857142854</v>
      </c>
      <c r="P120" s="4">
        <f t="shared" si="70"/>
        <v>72.32142857142857</v>
      </c>
      <c r="Q120" s="4">
        <f t="shared" si="71"/>
        <v>76.78902649769584</v>
      </c>
    </row>
    <row r="121" spans="1:17" ht="15.75">
      <c r="A121" s="120" t="s">
        <v>34</v>
      </c>
      <c r="B121" s="15" t="s">
        <v>44</v>
      </c>
      <c r="C121" s="17">
        <v>1834</v>
      </c>
      <c r="D121" s="4">
        <f t="shared" si="60"/>
        <v>234</v>
      </c>
      <c r="E121" s="167">
        <v>20.5</v>
      </c>
      <c r="F121" s="4">
        <f t="shared" si="63"/>
        <v>65.89285714285714</v>
      </c>
      <c r="G121" s="4">
        <f t="shared" si="64"/>
        <v>68.84533410138248</v>
      </c>
      <c r="H121" s="4">
        <f t="shared" si="61"/>
        <v>0</v>
      </c>
      <c r="I121" s="4">
        <f t="shared" si="65"/>
        <v>-5.904953917050676</v>
      </c>
      <c r="J121" s="4">
        <f t="shared" si="66"/>
        <v>228.09504608294932</v>
      </c>
      <c r="K121" s="171">
        <f t="shared" si="62"/>
        <v>1828.0950460829492</v>
      </c>
      <c r="L121" s="2"/>
      <c r="M121" s="4">
        <f t="shared" si="67"/>
        <v>20</v>
      </c>
      <c r="N121" s="4">
        <f t="shared" si="68"/>
        <v>124</v>
      </c>
      <c r="O121" s="4">
        <f t="shared" si="69"/>
        <v>36.482142857142854</v>
      </c>
      <c r="P121" s="4">
        <f t="shared" si="70"/>
        <v>72.32142857142857</v>
      </c>
      <c r="Q121" s="4">
        <f t="shared" si="71"/>
        <v>76.78902649769584</v>
      </c>
    </row>
    <row r="122" spans="1:17" ht="15.75">
      <c r="A122" s="120" t="s">
        <v>318</v>
      </c>
      <c r="B122" s="15" t="s">
        <v>44</v>
      </c>
      <c r="C122" s="17">
        <v>1799</v>
      </c>
      <c r="D122" s="4">
        <f t="shared" si="60"/>
        <v>199</v>
      </c>
      <c r="E122" s="167">
        <v>20</v>
      </c>
      <c r="F122" s="4">
        <f t="shared" si="63"/>
        <v>64.28571428571429</v>
      </c>
      <c r="G122" s="4">
        <f t="shared" si="64"/>
        <v>58.54795506912441</v>
      </c>
      <c r="H122" s="4">
        <f t="shared" si="61"/>
        <v>0</v>
      </c>
      <c r="I122" s="4">
        <f t="shared" si="65"/>
        <v>11.475518433179758</v>
      </c>
      <c r="J122" s="4">
        <f t="shared" si="66"/>
        <v>210.47551843317976</v>
      </c>
      <c r="K122" s="171">
        <f t="shared" si="62"/>
        <v>1810.4755184331798</v>
      </c>
      <c r="L122" s="2"/>
      <c r="M122" s="4">
        <f t="shared" si="67"/>
        <v>20</v>
      </c>
      <c r="N122" s="4">
        <f t="shared" si="68"/>
        <v>124</v>
      </c>
      <c r="O122" s="4">
        <f t="shared" si="69"/>
        <v>36.482142857142854</v>
      </c>
      <c r="P122" s="4">
        <f t="shared" si="70"/>
        <v>72.32142857142857</v>
      </c>
      <c r="Q122" s="4">
        <f t="shared" si="71"/>
        <v>76.78902649769584</v>
      </c>
    </row>
    <row r="123" spans="1:17" ht="15.75">
      <c r="A123" s="120" t="s">
        <v>312</v>
      </c>
      <c r="B123" s="15" t="s">
        <v>276</v>
      </c>
      <c r="C123" s="17">
        <v>1800</v>
      </c>
      <c r="D123" s="4">
        <f t="shared" si="60"/>
        <v>200</v>
      </c>
      <c r="E123" s="167">
        <v>18.5</v>
      </c>
      <c r="F123" s="4">
        <f t="shared" si="63"/>
        <v>59.464285714285715</v>
      </c>
      <c r="G123" s="4">
        <f t="shared" si="64"/>
        <v>58.8421658986175</v>
      </c>
      <c r="H123" s="4">
        <f t="shared" si="61"/>
        <v>0</v>
      </c>
      <c r="I123" s="4">
        <f t="shared" si="65"/>
        <v>1.244239631336427</v>
      </c>
      <c r="J123" s="4">
        <f t="shared" si="66"/>
        <v>201.24423963133643</v>
      </c>
      <c r="K123" s="171">
        <f t="shared" si="62"/>
        <v>1801.2442396313363</v>
      </c>
      <c r="L123" s="2"/>
      <c r="M123" s="4">
        <f t="shared" si="67"/>
        <v>20</v>
      </c>
      <c r="N123" s="4">
        <f t="shared" si="68"/>
        <v>124</v>
      </c>
      <c r="O123" s="4">
        <f t="shared" si="69"/>
        <v>36.482142857142854</v>
      </c>
      <c r="P123" s="4">
        <f t="shared" si="70"/>
        <v>72.32142857142857</v>
      </c>
      <c r="Q123" s="4">
        <f t="shared" si="71"/>
        <v>76.78902649769584</v>
      </c>
    </row>
    <row r="124" spans="1:17" ht="15.75">
      <c r="A124" s="120" t="s">
        <v>292</v>
      </c>
      <c r="B124" s="15" t="s">
        <v>103</v>
      </c>
      <c r="C124" s="17">
        <v>1800</v>
      </c>
      <c r="D124" s="4">
        <f t="shared" si="60"/>
        <v>200</v>
      </c>
      <c r="E124" s="167">
        <v>18</v>
      </c>
      <c r="F124" s="4">
        <f t="shared" si="63"/>
        <v>57.857142857142854</v>
      </c>
      <c r="G124" s="4">
        <f t="shared" si="64"/>
        <v>58.8421658986175</v>
      </c>
      <c r="H124" s="4">
        <f t="shared" si="61"/>
        <v>0</v>
      </c>
      <c r="I124" s="4">
        <f t="shared" si="65"/>
        <v>-1.9700460829492954</v>
      </c>
      <c r="J124" s="4">
        <f t="shared" si="66"/>
        <v>198.0299539170507</v>
      </c>
      <c r="K124" s="171">
        <f t="shared" si="62"/>
        <v>1798.0299539170508</v>
      </c>
      <c r="L124" s="2"/>
      <c r="M124" s="4">
        <f t="shared" si="67"/>
        <v>20</v>
      </c>
      <c r="N124" s="4">
        <f t="shared" si="68"/>
        <v>124</v>
      </c>
      <c r="O124" s="4">
        <f t="shared" si="69"/>
        <v>36.482142857142854</v>
      </c>
      <c r="P124" s="4">
        <f t="shared" si="70"/>
        <v>72.32142857142857</v>
      </c>
      <c r="Q124" s="4">
        <f t="shared" si="71"/>
        <v>76.78902649769584</v>
      </c>
    </row>
    <row r="125" spans="1:17" ht="15.75">
      <c r="A125" s="120" t="s">
        <v>315</v>
      </c>
      <c r="B125" s="15" t="s">
        <v>110</v>
      </c>
      <c r="C125" s="17">
        <v>1798</v>
      </c>
      <c r="D125" s="4">
        <f t="shared" si="60"/>
        <v>198</v>
      </c>
      <c r="E125" s="167">
        <v>18</v>
      </c>
      <c r="F125" s="4">
        <f t="shared" si="63"/>
        <v>57.857142857142854</v>
      </c>
      <c r="G125" s="4">
        <f t="shared" si="64"/>
        <v>58.25374423963133</v>
      </c>
      <c r="H125" s="4">
        <f t="shared" si="61"/>
        <v>0</v>
      </c>
      <c r="I125" s="4">
        <f t="shared" si="65"/>
        <v>-0.7932027649769537</v>
      </c>
      <c r="J125" s="4">
        <f t="shared" si="66"/>
        <v>197.20679723502303</v>
      </c>
      <c r="K125" s="171">
        <f t="shared" si="62"/>
        <v>1797.206797235023</v>
      </c>
      <c r="L125" s="2"/>
      <c r="M125" s="4">
        <f t="shared" si="67"/>
        <v>20</v>
      </c>
      <c r="N125" s="4">
        <f t="shared" si="68"/>
        <v>124</v>
      </c>
      <c r="O125" s="4">
        <f t="shared" si="69"/>
        <v>36.482142857142854</v>
      </c>
      <c r="P125" s="4">
        <f t="shared" si="70"/>
        <v>72.32142857142857</v>
      </c>
      <c r="Q125" s="4">
        <f t="shared" si="71"/>
        <v>76.78902649769584</v>
      </c>
    </row>
    <row r="126" spans="1:17" ht="15.75">
      <c r="A126" s="120" t="s">
        <v>303</v>
      </c>
      <c r="B126" s="15" t="s">
        <v>276</v>
      </c>
      <c r="C126" s="17">
        <v>1800</v>
      </c>
      <c r="D126" s="4">
        <f t="shared" si="60"/>
        <v>200</v>
      </c>
      <c r="E126" s="167">
        <v>17.5</v>
      </c>
      <c r="F126" s="4">
        <f t="shared" si="63"/>
        <v>56.25</v>
      </c>
      <c r="G126" s="4">
        <f t="shared" si="64"/>
        <v>58.8421658986175</v>
      </c>
      <c r="H126" s="4">
        <f t="shared" si="61"/>
        <v>0</v>
      </c>
      <c r="I126" s="4">
        <f t="shared" si="65"/>
        <v>-5.184331797235004</v>
      </c>
      <c r="J126" s="4">
        <f t="shared" si="66"/>
        <v>194.81566820276498</v>
      </c>
      <c r="K126" s="171">
        <f t="shared" si="62"/>
        <v>1794.815668202765</v>
      </c>
      <c r="L126" s="2"/>
      <c r="M126" s="4">
        <f t="shared" si="67"/>
        <v>20</v>
      </c>
      <c r="N126" s="4">
        <f t="shared" si="68"/>
        <v>124</v>
      </c>
      <c r="O126" s="4">
        <f t="shared" si="69"/>
        <v>36.482142857142854</v>
      </c>
      <c r="P126" s="4">
        <f t="shared" si="70"/>
        <v>72.32142857142857</v>
      </c>
      <c r="Q126" s="4">
        <f t="shared" si="71"/>
        <v>76.78902649769584</v>
      </c>
    </row>
    <row r="127" spans="1:17" ht="15.75">
      <c r="A127" s="120" t="s">
        <v>27</v>
      </c>
      <c r="B127" s="15" t="s">
        <v>44</v>
      </c>
      <c r="C127" s="17">
        <v>1784</v>
      </c>
      <c r="D127" s="4">
        <f t="shared" si="60"/>
        <v>184</v>
      </c>
      <c r="E127" s="167">
        <v>17.5</v>
      </c>
      <c r="F127" s="4">
        <f t="shared" si="63"/>
        <v>56.25</v>
      </c>
      <c r="G127" s="4">
        <f t="shared" si="64"/>
        <v>54.13479262672811</v>
      </c>
      <c r="H127" s="4">
        <f t="shared" si="61"/>
        <v>0</v>
      </c>
      <c r="I127" s="4">
        <f t="shared" si="65"/>
        <v>4.2304147465437865</v>
      </c>
      <c r="J127" s="4">
        <f t="shared" si="66"/>
        <v>188.23041474654377</v>
      </c>
      <c r="K127" s="171">
        <f t="shared" si="62"/>
        <v>1788.2304147465438</v>
      </c>
      <c r="L127" s="2"/>
      <c r="M127" s="4">
        <f t="shared" si="67"/>
        <v>20</v>
      </c>
      <c r="N127" s="4">
        <f t="shared" si="68"/>
        <v>124</v>
      </c>
      <c r="O127" s="4">
        <f t="shared" si="69"/>
        <v>36.482142857142854</v>
      </c>
      <c r="P127" s="4">
        <f t="shared" si="70"/>
        <v>72.32142857142857</v>
      </c>
      <c r="Q127" s="4">
        <f t="shared" si="71"/>
        <v>76.78902649769584</v>
      </c>
    </row>
    <row r="128" spans="1:17" ht="15.75">
      <c r="A128" s="120" t="s">
        <v>316</v>
      </c>
      <c r="B128" s="15" t="s">
        <v>300</v>
      </c>
      <c r="C128" s="17">
        <v>1800</v>
      </c>
      <c r="D128" s="4">
        <f t="shared" si="60"/>
        <v>200</v>
      </c>
      <c r="E128" s="167">
        <v>16</v>
      </c>
      <c r="F128" s="4">
        <f t="shared" si="63"/>
        <v>51.42857142857143</v>
      </c>
      <c r="G128" s="4">
        <f t="shared" si="64"/>
        <v>58.8421658986175</v>
      </c>
      <c r="H128" s="4">
        <f t="shared" si="61"/>
        <v>0</v>
      </c>
      <c r="I128" s="4">
        <f t="shared" si="65"/>
        <v>-14.827188940092142</v>
      </c>
      <c r="J128" s="4">
        <f t="shared" si="66"/>
        <v>185.17281105990787</v>
      </c>
      <c r="K128" s="171">
        <f t="shared" si="62"/>
        <v>1785.1728110599079</v>
      </c>
      <c r="L128" s="2"/>
      <c r="M128" s="4">
        <f t="shared" si="67"/>
        <v>20</v>
      </c>
      <c r="N128" s="4">
        <f t="shared" si="68"/>
        <v>124</v>
      </c>
      <c r="O128" s="4">
        <f t="shared" si="69"/>
        <v>36.482142857142854</v>
      </c>
      <c r="P128" s="4">
        <f t="shared" si="70"/>
        <v>72.32142857142857</v>
      </c>
      <c r="Q128" s="4">
        <f t="shared" si="71"/>
        <v>76.78902649769584</v>
      </c>
    </row>
    <row r="129" spans="1:17" ht="15.75">
      <c r="A129" s="120" t="s">
        <v>314</v>
      </c>
      <c r="B129" s="15" t="s">
        <v>110</v>
      </c>
      <c r="C129" s="17">
        <v>1800</v>
      </c>
      <c r="D129" s="4">
        <f t="shared" si="60"/>
        <v>200</v>
      </c>
      <c r="E129" s="167">
        <v>15.5</v>
      </c>
      <c r="F129" s="4">
        <f t="shared" si="63"/>
        <v>49.82142857142857</v>
      </c>
      <c r="G129" s="4">
        <f t="shared" si="64"/>
        <v>58.8421658986175</v>
      </c>
      <c r="H129" s="4">
        <f t="shared" si="61"/>
        <v>0</v>
      </c>
      <c r="I129" s="4">
        <f t="shared" si="65"/>
        <v>-18.041474654377865</v>
      </c>
      <c r="J129" s="4">
        <f t="shared" si="66"/>
        <v>181.95852534562215</v>
      </c>
      <c r="K129" s="171">
        <f t="shared" si="62"/>
        <v>1781.958525345622</v>
      </c>
      <c r="L129" s="2"/>
      <c r="M129" s="4">
        <f t="shared" si="67"/>
        <v>20</v>
      </c>
      <c r="N129" s="4">
        <f t="shared" si="68"/>
        <v>124</v>
      </c>
      <c r="O129" s="4">
        <f t="shared" si="69"/>
        <v>36.482142857142854</v>
      </c>
      <c r="P129" s="4">
        <f t="shared" si="70"/>
        <v>72.32142857142857</v>
      </c>
      <c r="Q129" s="4">
        <f t="shared" si="71"/>
        <v>76.78902649769584</v>
      </c>
    </row>
    <row r="130" spans="1:17" ht="15.75">
      <c r="A130" s="120" t="s">
        <v>293</v>
      </c>
      <c r="B130" s="15" t="s">
        <v>294</v>
      </c>
      <c r="C130" s="17">
        <v>1800</v>
      </c>
      <c r="D130" s="4">
        <f t="shared" si="60"/>
        <v>200</v>
      </c>
      <c r="E130" s="167">
        <v>15</v>
      </c>
      <c r="F130" s="4">
        <f t="shared" si="63"/>
        <v>48.214285714285715</v>
      </c>
      <c r="G130" s="4">
        <f aca="true" t="shared" si="72" ref="G130:G137">(D130*O130)/N130</f>
        <v>58.8421658986175</v>
      </c>
      <c r="H130" s="4">
        <f aca="true" t="shared" si="73" ref="H130:H137">IF(G130&gt;P130,O130+(G130-O130)*(P130-O130)/(Q130-O130),0)</f>
        <v>0</v>
      </c>
      <c r="I130" s="4">
        <f aca="true" t="shared" si="74" ref="I130:I137">IF(H130&gt;0,$D$24*(F130-H130),$D$24*(F130-G130))</f>
        <v>-21.255760368663573</v>
      </c>
      <c r="J130" s="4">
        <f aca="true" t="shared" si="75" ref="J130:J137">D130+I130</f>
        <v>178.74423963133643</v>
      </c>
      <c r="K130" s="171">
        <f t="shared" si="62"/>
        <v>1778.7442396313363</v>
      </c>
      <c r="L130" s="2"/>
      <c r="M130" s="4">
        <f aca="true" t="shared" si="76" ref="M130:M137">M129</f>
        <v>20</v>
      </c>
      <c r="N130" s="4">
        <f aca="true" t="shared" si="77" ref="N130:N137">N129</f>
        <v>124</v>
      </c>
      <c r="O130" s="4">
        <f aca="true" t="shared" si="78" ref="O130:O137">O129</f>
        <v>36.482142857142854</v>
      </c>
      <c r="P130" s="4">
        <f aca="true" t="shared" si="79" ref="P130:P137">P129</f>
        <v>72.32142857142857</v>
      </c>
      <c r="Q130" s="4">
        <f aca="true" t="shared" si="80" ref="Q130:Q137">Q129</f>
        <v>76.78902649769584</v>
      </c>
    </row>
    <row r="131" spans="1:17" ht="15.75">
      <c r="A131" s="120" t="s">
        <v>311</v>
      </c>
      <c r="B131" s="15" t="s">
        <v>103</v>
      </c>
      <c r="C131" s="17">
        <v>1743</v>
      </c>
      <c r="D131" s="4">
        <f t="shared" si="60"/>
        <v>143</v>
      </c>
      <c r="E131" s="167">
        <v>14.5</v>
      </c>
      <c r="F131" s="4">
        <f t="shared" si="63"/>
        <v>46.607142857142854</v>
      </c>
      <c r="G131" s="4">
        <f t="shared" si="72"/>
        <v>42.07214861751152</v>
      </c>
      <c r="H131" s="4">
        <f t="shared" si="73"/>
        <v>0</v>
      </c>
      <c r="I131" s="4">
        <f t="shared" si="74"/>
        <v>9.069988479262662</v>
      </c>
      <c r="J131" s="4">
        <f t="shared" si="75"/>
        <v>152.06998847926266</v>
      </c>
      <c r="K131" s="171">
        <f t="shared" si="62"/>
        <v>1752.0699884792627</v>
      </c>
      <c r="L131" s="2"/>
      <c r="M131" s="4">
        <f t="shared" si="76"/>
        <v>20</v>
      </c>
      <c r="N131" s="4">
        <f t="shared" si="77"/>
        <v>124</v>
      </c>
      <c r="O131" s="4">
        <f t="shared" si="78"/>
        <v>36.482142857142854</v>
      </c>
      <c r="P131" s="4">
        <f t="shared" si="79"/>
        <v>72.32142857142857</v>
      </c>
      <c r="Q131" s="4">
        <f t="shared" si="80"/>
        <v>76.78902649769584</v>
      </c>
    </row>
    <row r="132" spans="1:17" ht="15.75">
      <c r="A132" s="120" t="s">
        <v>313</v>
      </c>
      <c r="B132" s="15" t="s">
        <v>42</v>
      </c>
      <c r="C132" s="17">
        <v>1800</v>
      </c>
      <c r="D132" s="4">
        <f t="shared" si="60"/>
        <v>200</v>
      </c>
      <c r="E132" s="167">
        <v>14.5</v>
      </c>
      <c r="F132" s="4">
        <f t="shared" si="63"/>
        <v>46.607142857142854</v>
      </c>
      <c r="G132" s="4">
        <f t="shared" si="72"/>
        <v>58.8421658986175</v>
      </c>
      <c r="H132" s="4">
        <f t="shared" si="73"/>
        <v>0</v>
      </c>
      <c r="I132" s="4">
        <f t="shared" si="74"/>
        <v>-24.470046082949295</v>
      </c>
      <c r="J132" s="4">
        <f t="shared" si="75"/>
        <v>175.5299539170507</v>
      </c>
      <c r="K132" s="171">
        <f t="shared" si="62"/>
        <v>1775.5299539170508</v>
      </c>
      <c r="L132" s="2"/>
      <c r="M132" s="4">
        <f t="shared" si="76"/>
        <v>20</v>
      </c>
      <c r="N132" s="4">
        <f t="shared" si="77"/>
        <v>124</v>
      </c>
      <c r="O132" s="4">
        <f t="shared" si="78"/>
        <v>36.482142857142854</v>
      </c>
      <c r="P132" s="4">
        <f t="shared" si="79"/>
        <v>72.32142857142857</v>
      </c>
      <c r="Q132" s="4">
        <f t="shared" si="80"/>
        <v>76.78902649769584</v>
      </c>
    </row>
    <row r="133" spans="1:17" ht="15.75">
      <c r="A133" s="120" t="s">
        <v>22</v>
      </c>
      <c r="B133" s="15" t="s">
        <v>44</v>
      </c>
      <c r="C133" s="17">
        <v>1764</v>
      </c>
      <c r="D133" s="4">
        <f t="shared" si="60"/>
        <v>164</v>
      </c>
      <c r="E133" s="167">
        <v>14</v>
      </c>
      <c r="F133" s="4">
        <f t="shared" si="63"/>
        <v>45</v>
      </c>
      <c r="G133" s="4">
        <f t="shared" si="72"/>
        <v>48.250576036866356</v>
      </c>
      <c r="H133" s="4">
        <f t="shared" si="73"/>
        <v>0</v>
      </c>
      <c r="I133" s="4">
        <f t="shared" si="74"/>
        <v>-6.501152073732712</v>
      </c>
      <c r="J133" s="4">
        <f t="shared" si="75"/>
        <v>157.49884792626727</v>
      </c>
      <c r="K133" s="171">
        <f t="shared" si="62"/>
        <v>1757.4988479262672</v>
      </c>
      <c r="L133" s="2"/>
      <c r="M133" s="4">
        <f t="shared" si="76"/>
        <v>20</v>
      </c>
      <c r="N133" s="4">
        <f t="shared" si="77"/>
        <v>124</v>
      </c>
      <c r="O133" s="4">
        <f t="shared" si="78"/>
        <v>36.482142857142854</v>
      </c>
      <c r="P133" s="4">
        <f t="shared" si="79"/>
        <v>72.32142857142857</v>
      </c>
      <c r="Q133" s="4">
        <f t="shared" si="80"/>
        <v>76.78902649769584</v>
      </c>
    </row>
    <row r="134" spans="1:17" ht="15.75">
      <c r="A134" s="120" t="s">
        <v>38</v>
      </c>
      <c r="B134" s="15" t="s">
        <v>44</v>
      </c>
      <c r="C134" s="17">
        <v>1786</v>
      </c>
      <c r="D134" s="4">
        <f t="shared" si="60"/>
        <v>186</v>
      </c>
      <c r="E134" s="167">
        <v>13</v>
      </c>
      <c r="F134" s="4">
        <f t="shared" si="63"/>
        <v>41.785714285714285</v>
      </c>
      <c r="G134" s="4">
        <f t="shared" si="72"/>
        <v>54.72321428571428</v>
      </c>
      <c r="H134" s="4">
        <f t="shared" si="73"/>
        <v>0</v>
      </c>
      <c r="I134" s="4">
        <f t="shared" si="74"/>
        <v>-25.874999999999986</v>
      </c>
      <c r="J134" s="4">
        <f t="shared" si="75"/>
        <v>160.125</v>
      </c>
      <c r="K134" s="171">
        <f t="shared" si="62"/>
        <v>1760.125</v>
      </c>
      <c r="L134" s="2"/>
      <c r="M134" s="4">
        <f t="shared" si="76"/>
        <v>20</v>
      </c>
      <c r="N134" s="4">
        <f t="shared" si="77"/>
        <v>124</v>
      </c>
      <c r="O134" s="4">
        <f t="shared" si="78"/>
        <v>36.482142857142854</v>
      </c>
      <c r="P134" s="4">
        <f t="shared" si="79"/>
        <v>72.32142857142857</v>
      </c>
      <c r="Q134" s="4">
        <f t="shared" si="80"/>
        <v>76.78902649769584</v>
      </c>
    </row>
    <row r="135" spans="1:17" ht="15.75">
      <c r="A135" s="120" t="s">
        <v>310</v>
      </c>
      <c r="B135" s="15" t="s">
        <v>44</v>
      </c>
      <c r="C135" s="17">
        <v>1772</v>
      </c>
      <c r="D135" s="4">
        <f t="shared" si="60"/>
        <v>172</v>
      </c>
      <c r="E135" s="167">
        <v>11.5</v>
      </c>
      <c r="F135" s="4">
        <f t="shared" si="63"/>
        <v>36.964285714285715</v>
      </c>
      <c r="G135" s="4">
        <f t="shared" si="72"/>
        <v>50.60426267281105</v>
      </c>
      <c r="H135" s="4">
        <f t="shared" si="73"/>
        <v>0</v>
      </c>
      <c r="I135" s="4">
        <f t="shared" si="74"/>
        <v>-27.279953917050676</v>
      </c>
      <c r="J135" s="4">
        <f t="shared" si="75"/>
        <v>144.72004608294932</v>
      </c>
      <c r="K135" s="171">
        <f t="shared" si="62"/>
        <v>1744.7200460829492</v>
      </c>
      <c r="L135" s="2"/>
      <c r="M135" s="4">
        <f t="shared" si="76"/>
        <v>20</v>
      </c>
      <c r="N135" s="4">
        <f t="shared" si="77"/>
        <v>124</v>
      </c>
      <c r="O135" s="4">
        <f t="shared" si="78"/>
        <v>36.482142857142854</v>
      </c>
      <c r="P135" s="4">
        <f t="shared" si="79"/>
        <v>72.32142857142857</v>
      </c>
      <c r="Q135" s="4">
        <f t="shared" si="80"/>
        <v>76.78902649769584</v>
      </c>
    </row>
    <row r="136" spans="1:17" ht="15.75">
      <c r="A136" s="120" t="s">
        <v>317</v>
      </c>
      <c r="B136" s="15" t="s">
        <v>44</v>
      </c>
      <c r="C136" s="17">
        <v>1800</v>
      </c>
      <c r="D136" s="4">
        <f t="shared" si="60"/>
        <v>200</v>
      </c>
      <c r="E136" s="167">
        <v>10</v>
      </c>
      <c r="F136" s="4">
        <f t="shared" si="63"/>
        <v>32.142857142857146</v>
      </c>
      <c r="G136" s="4">
        <f t="shared" si="72"/>
        <v>58.8421658986175</v>
      </c>
      <c r="H136" s="4">
        <f t="shared" si="73"/>
        <v>0</v>
      </c>
      <c r="I136" s="4">
        <f t="shared" si="74"/>
        <v>-53.39861751152071</v>
      </c>
      <c r="J136" s="4">
        <f t="shared" si="75"/>
        <v>146.6013824884793</v>
      </c>
      <c r="K136" s="171">
        <f t="shared" si="62"/>
        <v>1746.6013824884792</v>
      </c>
      <c r="L136" s="2"/>
      <c r="M136" s="4">
        <f t="shared" si="76"/>
        <v>20</v>
      </c>
      <c r="N136" s="4">
        <f t="shared" si="77"/>
        <v>124</v>
      </c>
      <c r="O136" s="4">
        <f t="shared" si="78"/>
        <v>36.482142857142854</v>
      </c>
      <c r="P136" s="4">
        <f t="shared" si="79"/>
        <v>72.32142857142857</v>
      </c>
      <c r="Q136" s="4">
        <f t="shared" si="80"/>
        <v>76.78902649769584</v>
      </c>
    </row>
    <row r="137" spans="1:17" ht="15.75">
      <c r="A137" s="120" t="s">
        <v>304</v>
      </c>
      <c r="B137" s="15" t="s">
        <v>305</v>
      </c>
      <c r="C137" s="17">
        <v>1800</v>
      </c>
      <c r="D137" s="4">
        <f t="shared" si="60"/>
        <v>200</v>
      </c>
      <c r="E137" s="167">
        <v>8</v>
      </c>
      <c r="F137" s="4">
        <f t="shared" si="63"/>
        <v>25.714285714285715</v>
      </c>
      <c r="G137" s="4">
        <f t="shared" si="72"/>
        <v>58.8421658986175</v>
      </c>
      <c r="H137" s="4">
        <f t="shared" si="73"/>
        <v>0</v>
      </c>
      <c r="I137" s="4">
        <f t="shared" si="74"/>
        <v>-66.25576036866357</v>
      </c>
      <c r="J137" s="4">
        <f t="shared" si="75"/>
        <v>133.74423963133643</v>
      </c>
      <c r="K137" s="171">
        <f t="shared" si="62"/>
        <v>1733.7442396313363</v>
      </c>
      <c r="L137" s="2"/>
      <c r="M137" s="4">
        <f t="shared" si="76"/>
        <v>20</v>
      </c>
      <c r="N137" s="4">
        <f t="shared" si="77"/>
        <v>124</v>
      </c>
      <c r="O137" s="4">
        <f t="shared" si="78"/>
        <v>36.482142857142854</v>
      </c>
      <c r="P137" s="4">
        <f t="shared" si="79"/>
        <v>72.32142857142857</v>
      </c>
      <c r="Q137" s="4">
        <f t="shared" si="80"/>
        <v>76.78902649769584</v>
      </c>
    </row>
    <row r="138" spans="1:17" ht="15.75">
      <c r="A138" s="141"/>
      <c r="B138" s="111"/>
      <c r="C138" s="112"/>
      <c r="D138" s="46"/>
      <c r="E138" s="181"/>
      <c r="F138" s="46"/>
      <c r="G138" s="46"/>
      <c r="H138" s="46"/>
      <c r="I138" s="46"/>
      <c r="J138" s="46"/>
      <c r="K138" s="191"/>
      <c r="L138" s="47"/>
      <c r="M138" s="46"/>
      <c r="N138" s="46"/>
      <c r="O138" s="46"/>
      <c r="P138" s="46"/>
      <c r="Q138" s="46"/>
    </row>
    <row r="139" spans="1:17" ht="15.75">
      <c r="A139" s="54"/>
      <c r="B139" s="55"/>
      <c r="D139" s="9" t="s">
        <v>8</v>
      </c>
      <c r="F139" s="9" t="s">
        <v>12</v>
      </c>
      <c r="I139" s="46"/>
      <c r="J139" s="46"/>
      <c r="K139" s="48"/>
      <c r="L139" s="47"/>
      <c r="M139" s="46"/>
      <c r="N139" s="46"/>
      <c r="O139" s="46"/>
      <c r="P139" s="46"/>
      <c r="Q139" s="46"/>
    </row>
    <row r="140" spans="1:17" ht="15.75">
      <c r="A140" s="54"/>
      <c r="B140" s="55"/>
      <c r="D140" s="9">
        <v>1</v>
      </c>
      <c r="F140" s="9">
        <v>7</v>
      </c>
      <c r="I140" s="46"/>
      <c r="J140" s="46"/>
      <c r="K140" s="48"/>
      <c r="L140" s="47"/>
      <c r="M140" s="46"/>
      <c r="N140" s="46"/>
      <c r="O140" s="46"/>
      <c r="P140" s="46"/>
      <c r="Q140" s="46"/>
    </row>
    <row r="141" spans="1:17" ht="15.75">
      <c r="A141" s="54"/>
      <c r="B141" s="55"/>
      <c r="D141" s="13" t="s">
        <v>14</v>
      </c>
      <c r="F141" s="13" t="s">
        <v>15</v>
      </c>
      <c r="I141" s="46"/>
      <c r="J141" s="46"/>
      <c r="K141" s="48"/>
      <c r="L141" s="47"/>
      <c r="M141" s="46"/>
      <c r="N141" s="46"/>
      <c r="O141" s="46"/>
      <c r="P141" s="46"/>
      <c r="Q141" s="46"/>
    </row>
    <row r="142" spans="1:17" ht="16.5" thickBot="1">
      <c r="A142" s="21" t="s">
        <v>385</v>
      </c>
      <c r="B142" s="22"/>
      <c r="C142" s="22"/>
      <c r="D142" s="22"/>
      <c r="I142" s="46"/>
      <c r="J142" s="46"/>
      <c r="K142" s="48"/>
      <c r="L142" s="47"/>
      <c r="M142" s="46"/>
      <c r="N142" s="46"/>
      <c r="O142" s="46"/>
      <c r="P142" s="46"/>
      <c r="Q142" s="46"/>
    </row>
    <row r="143" spans="1:17" ht="15.75">
      <c r="A143" s="51" t="s">
        <v>64</v>
      </c>
      <c r="B143" s="51" t="s">
        <v>65</v>
      </c>
      <c r="C143" s="7" t="s">
        <v>0</v>
      </c>
      <c r="D143" s="2" t="s">
        <v>4</v>
      </c>
      <c r="E143" s="2" t="s">
        <v>11</v>
      </c>
      <c r="F143" s="2" t="s">
        <v>5</v>
      </c>
      <c r="G143" s="8" t="s">
        <v>3</v>
      </c>
      <c r="H143" s="8" t="s">
        <v>6</v>
      </c>
      <c r="I143" s="8" t="s">
        <v>7</v>
      </c>
      <c r="J143" s="10" t="s">
        <v>9</v>
      </c>
      <c r="K143" s="11" t="s">
        <v>10</v>
      </c>
      <c r="L143" s="19" t="s">
        <v>45</v>
      </c>
      <c r="M143" s="2" t="s">
        <v>66</v>
      </c>
      <c r="N143" s="8" t="s">
        <v>1</v>
      </c>
      <c r="O143" s="18" t="s">
        <v>2</v>
      </c>
      <c r="P143" s="8" t="s">
        <v>67</v>
      </c>
      <c r="Q143" s="8" t="s">
        <v>68</v>
      </c>
    </row>
    <row r="144" spans="1:17" ht="15.75">
      <c r="A144" s="120" t="s">
        <v>194</v>
      </c>
      <c r="B144" s="15" t="s">
        <v>42</v>
      </c>
      <c r="C144" s="17">
        <f>K109</f>
        <v>1797.7145827145828</v>
      </c>
      <c r="D144" s="4">
        <f aca="true" t="shared" si="81" ref="D144:D152">C144-1600</f>
        <v>197.71458271458278</v>
      </c>
      <c r="E144" s="197">
        <v>5.5</v>
      </c>
      <c r="F144" s="6">
        <f>E144*90/$F$99</f>
        <v>70.71428571428571</v>
      </c>
      <c r="G144" s="6">
        <f aca="true" t="shared" si="82" ref="G144:G152">(D144*O144)/N144</f>
        <v>60.083615690224114</v>
      </c>
      <c r="H144" s="6">
        <f aca="true" t="shared" si="83" ref="H144:H152">IF(G144&gt;P144,O144+(G144-O144)*(P144-O144)/(Q144-O144),0)</f>
        <v>0</v>
      </c>
      <c r="I144" s="115">
        <f>IF(H144&gt;0,$D$99*(F144-H144),$D$99*(F144-G144))</f>
        <v>10.630670024061594</v>
      </c>
      <c r="J144" s="6">
        <f aca="true" t="shared" si="84" ref="J144:J152">D144+I144</f>
        <v>208.34525273864438</v>
      </c>
      <c r="K144" s="12">
        <f aca="true" t="shared" si="85" ref="K144:K152">J144+1600</f>
        <v>1808.3452527386444</v>
      </c>
      <c r="L144" s="19"/>
      <c r="M144" s="4">
        <f>COUNTIF(C144:C152,"&gt;0")</f>
        <v>9</v>
      </c>
      <c r="N144" s="4">
        <f>(SUM(D144:D152))/M144</f>
        <v>209.19177929258575</v>
      </c>
      <c r="O144" s="4">
        <f>(SUM(F144:F152))/M144</f>
        <v>63.57142857142857</v>
      </c>
      <c r="P144" s="4">
        <f>F144</f>
        <v>70.71428571428571</v>
      </c>
      <c r="Q144" s="4">
        <f>MAX(G144:G152)</f>
        <v>78.33867171007803</v>
      </c>
    </row>
    <row r="145" spans="1:17" ht="15.75">
      <c r="A145" s="120" t="s">
        <v>348</v>
      </c>
      <c r="B145" s="15" t="s">
        <v>42</v>
      </c>
      <c r="C145" s="17">
        <f>K121</f>
        <v>1828.0950460829492</v>
      </c>
      <c r="D145" s="4">
        <f t="shared" si="81"/>
        <v>228.09504608294924</v>
      </c>
      <c r="E145" s="197">
        <v>5.5</v>
      </c>
      <c r="F145" s="6">
        <f aca="true" t="shared" si="86" ref="F145:F152">E145*90/$F$99</f>
        <v>70.71428571428571</v>
      </c>
      <c r="G145" s="6">
        <f t="shared" si="82"/>
        <v>69.31595485536769</v>
      </c>
      <c r="H145" s="6">
        <f t="shared" si="83"/>
        <v>0</v>
      </c>
      <c r="I145" s="115">
        <f aca="true" t="shared" si="87" ref="I145:I152">IF(H145&gt;0,$D$99*(F145-H145),$D$99*(F145-G145))</f>
        <v>1.3983308589180155</v>
      </c>
      <c r="J145" s="6">
        <f t="shared" si="84"/>
        <v>229.49337694186727</v>
      </c>
      <c r="K145" s="12">
        <f t="shared" si="85"/>
        <v>1829.4933769418672</v>
      </c>
      <c r="L145" s="19"/>
      <c r="M145" s="4">
        <f aca="true" t="shared" si="88" ref="M145:M152">M144</f>
        <v>9</v>
      </c>
      <c r="N145" s="4">
        <f aca="true" t="shared" si="89" ref="N145:N152">N144</f>
        <v>209.19177929258575</v>
      </c>
      <c r="O145" s="4">
        <f aca="true" t="shared" si="90" ref="O145:O152">O144</f>
        <v>63.57142857142857</v>
      </c>
      <c r="P145" s="4">
        <f aca="true" t="shared" si="91" ref="P145:P152">P144</f>
        <v>70.71428571428571</v>
      </c>
      <c r="Q145" s="4">
        <f aca="true" t="shared" si="92" ref="Q145:Q152">Q144</f>
        <v>78.33867171007803</v>
      </c>
    </row>
    <row r="146" spans="1:17" ht="15.75">
      <c r="A146" s="120" t="s">
        <v>349</v>
      </c>
      <c r="B146" s="15" t="s">
        <v>42</v>
      </c>
      <c r="C146" s="17">
        <f>K133</f>
        <v>1757.4988479262672</v>
      </c>
      <c r="D146" s="4">
        <f t="shared" si="81"/>
        <v>157.49884792626722</v>
      </c>
      <c r="E146" s="197">
        <v>5.5</v>
      </c>
      <c r="F146" s="6">
        <f t="shared" si="86"/>
        <v>70.71428571428571</v>
      </c>
      <c r="G146" s="6">
        <f t="shared" si="82"/>
        <v>47.862429369287604</v>
      </c>
      <c r="H146" s="6">
        <f t="shared" si="83"/>
        <v>0</v>
      </c>
      <c r="I146" s="115">
        <f t="shared" si="87"/>
        <v>22.851856344998104</v>
      </c>
      <c r="J146" s="6">
        <f t="shared" si="84"/>
        <v>180.35070427126533</v>
      </c>
      <c r="K146" s="12">
        <f t="shared" si="85"/>
        <v>1780.3507042712654</v>
      </c>
      <c r="L146" s="19"/>
      <c r="M146" s="4">
        <f t="shared" si="88"/>
        <v>9</v>
      </c>
      <c r="N146" s="4">
        <f t="shared" si="89"/>
        <v>209.19177929258575</v>
      </c>
      <c r="O146" s="4">
        <f t="shared" si="90"/>
        <v>63.57142857142857</v>
      </c>
      <c r="P146" s="4">
        <f t="shared" si="91"/>
        <v>70.71428571428571</v>
      </c>
      <c r="Q146" s="4">
        <f t="shared" si="92"/>
        <v>78.33867171007803</v>
      </c>
    </row>
    <row r="147" spans="1:17" ht="15.75">
      <c r="A147" s="120" t="s">
        <v>347</v>
      </c>
      <c r="B147" s="15" t="s">
        <v>42</v>
      </c>
      <c r="C147" s="17">
        <v>1800</v>
      </c>
      <c r="D147" s="4">
        <f t="shared" si="81"/>
        <v>200</v>
      </c>
      <c r="E147" s="197">
        <v>5.5</v>
      </c>
      <c r="F147" s="6">
        <f t="shared" si="86"/>
        <v>70.71428571428571</v>
      </c>
      <c r="G147" s="6">
        <f t="shared" si="82"/>
        <v>60.77813266506471</v>
      </c>
      <c r="H147" s="6">
        <f t="shared" si="83"/>
        <v>0</v>
      </c>
      <c r="I147" s="115">
        <f t="shared" si="87"/>
        <v>9.936153049220998</v>
      </c>
      <c r="J147" s="6">
        <f t="shared" si="84"/>
        <v>209.936153049221</v>
      </c>
      <c r="K147" s="12">
        <f t="shared" si="85"/>
        <v>1809.936153049221</v>
      </c>
      <c r="L147" s="19"/>
      <c r="M147" s="4">
        <f t="shared" si="88"/>
        <v>9</v>
      </c>
      <c r="N147" s="4">
        <f t="shared" si="89"/>
        <v>209.19177929258575</v>
      </c>
      <c r="O147" s="4">
        <f t="shared" si="90"/>
        <v>63.57142857142857</v>
      </c>
      <c r="P147" s="4">
        <f t="shared" si="91"/>
        <v>70.71428571428571</v>
      </c>
      <c r="Q147" s="4">
        <f t="shared" si="92"/>
        <v>78.33867171007803</v>
      </c>
    </row>
    <row r="148" spans="1:17" ht="15.75">
      <c r="A148" s="120" t="s">
        <v>303</v>
      </c>
      <c r="B148" s="15" t="s">
        <v>276</v>
      </c>
      <c r="C148" s="17">
        <f>K126</f>
        <v>1794.815668202765</v>
      </c>
      <c r="D148" s="4">
        <f t="shared" si="81"/>
        <v>194.81566820276498</v>
      </c>
      <c r="E148" s="197">
        <v>5</v>
      </c>
      <c r="F148" s="6">
        <f t="shared" si="86"/>
        <v>64.28571428571429</v>
      </c>
      <c r="G148" s="6">
        <f t="shared" si="82"/>
        <v>59.202662636304396</v>
      </c>
      <c r="H148" s="6">
        <f t="shared" si="83"/>
        <v>0</v>
      </c>
      <c r="I148" s="115">
        <f t="shared" si="87"/>
        <v>5.083051649409896</v>
      </c>
      <c r="J148" s="6">
        <f t="shared" si="84"/>
        <v>199.89871985217488</v>
      </c>
      <c r="K148" s="12">
        <f t="shared" si="85"/>
        <v>1799.898719852175</v>
      </c>
      <c r="L148" s="19"/>
      <c r="M148" s="4">
        <f t="shared" si="88"/>
        <v>9</v>
      </c>
      <c r="N148" s="4">
        <f t="shared" si="89"/>
        <v>209.19177929258575</v>
      </c>
      <c r="O148" s="4">
        <f t="shared" si="90"/>
        <v>63.57142857142857</v>
      </c>
      <c r="P148" s="4">
        <f t="shared" si="91"/>
        <v>70.71428571428571</v>
      </c>
      <c r="Q148" s="4">
        <f t="shared" si="92"/>
        <v>78.33867171007803</v>
      </c>
    </row>
    <row r="149" spans="1:17" ht="15.75">
      <c r="A149" s="120" t="s">
        <v>245</v>
      </c>
      <c r="B149" s="15" t="s">
        <v>42</v>
      </c>
      <c r="C149" s="17">
        <f>K118</f>
        <v>1828.6048387096776</v>
      </c>
      <c r="D149" s="4">
        <f t="shared" si="81"/>
        <v>228.60483870967755</v>
      </c>
      <c r="E149" s="197">
        <v>5</v>
      </c>
      <c r="F149" s="6">
        <f t="shared" si="86"/>
        <v>64.28571428571429</v>
      </c>
      <c r="G149" s="6">
        <f t="shared" si="82"/>
        <v>69.47087607486252</v>
      </c>
      <c r="H149" s="6">
        <f t="shared" si="83"/>
        <v>0</v>
      </c>
      <c r="I149" s="115">
        <f t="shared" si="87"/>
        <v>-5.185161789148225</v>
      </c>
      <c r="J149" s="6">
        <f t="shared" si="84"/>
        <v>223.41967692052933</v>
      </c>
      <c r="K149" s="12">
        <f t="shared" si="85"/>
        <v>1823.4196769205294</v>
      </c>
      <c r="L149" s="19"/>
      <c r="M149" s="4">
        <f t="shared" si="88"/>
        <v>9</v>
      </c>
      <c r="N149" s="4">
        <f t="shared" si="89"/>
        <v>209.19177929258575</v>
      </c>
      <c r="O149" s="4">
        <f t="shared" si="90"/>
        <v>63.57142857142857</v>
      </c>
      <c r="P149" s="4">
        <f t="shared" si="91"/>
        <v>70.71428571428571</v>
      </c>
      <c r="Q149" s="4">
        <f t="shared" si="92"/>
        <v>78.33867171007803</v>
      </c>
    </row>
    <row r="150" spans="1:17" ht="15.75">
      <c r="A150" s="120" t="s">
        <v>177</v>
      </c>
      <c r="B150" s="15" t="s">
        <v>42</v>
      </c>
      <c r="C150" s="17">
        <f>K119</f>
        <v>1857.7857142857142</v>
      </c>
      <c r="D150" s="4">
        <f t="shared" si="81"/>
        <v>257.7857142857142</v>
      </c>
      <c r="E150" s="197">
        <v>4.5</v>
      </c>
      <c r="F150" s="6">
        <f t="shared" si="86"/>
        <v>57.857142857142854</v>
      </c>
      <c r="G150" s="6">
        <f t="shared" si="82"/>
        <v>78.33867171007803</v>
      </c>
      <c r="H150" s="6">
        <f t="shared" si="83"/>
        <v>70.71428571428571</v>
      </c>
      <c r="I150" s="115">
        <f t="shared" si="87"/>
        <v>-12.857142857142854</v>
      </c>
      <c r="J150" s="6">
        <f t="shared" si="84"/>
        <v>244.92857142857136</v>
      </c>
      <c r="K150" s="12">
        <f t="shared" si="85"/>
        <v>1844.9285714285713</v>
      </c>
      <c r="L150" s="19"/>
      <c r="M150" s="4">
        <f t="shared" si="88"/>
        <v>9</v>
      </c>
      <c r="N150" s="4">
        <f t="shared" si="89"/>
        <v>209.19177929258575</v>
      </c>
      <c r="O150" s="4">
        <f t="shared" si="90"/>
        <v>63.57142857142857</v>
      </c>
      <c r="P150" s="4">
        <f t="shared" si="91"/>
        <v>70.71428571428571</v>
      </c>
      <c r="Q150" s="4">
        <f t="shared" si="92"/>
        <v>78.33867171007803</v>
      </c>
    </row>
    <row r="151" spans="1:17" ht="15.75">
      <c r="A151" s="120" t="s">
        <v>47</v>
      </c>
      <c r="B151" s="15" t="s">
        <v>42</v>
      </c>
      <c r="C151" s="17">
        <f>K103</f>
        <v>1807.2102762102763</v>
      </c>
      <c r="D151" s="4">
        <f t="shared" si="81"/>
        <v>207.21027621027633</v>
      </c>
      <c r="E151" s="197">
        <v>4</v>
      </c>
      <c r="F151" s="6">
        <f t="shared" si="86"/>
        <v>51.42857142857143</v>
      </c>
      <c r="G151" s="6">
        <f t="shared" si="82"/>
        <v>62.969268285364386</v>
      </c>
      <c r="H151" s="6">
        <f t="shared" si="83"/>
        <v>0</v>
      </c>
      <c r="I151" s="115">
        <f t="shared" si="87"/>
        <v>-11.540696856792955</v>
      </c>
      <c r="J151" s="6">
        <f t="shared" si="84"/>
        <v>195.66957935348339</v>
      </c>
      <c r="K151" s="12">
        <f t="shared" si="85"/>
        <v>1795.6695793534834</v>
      </c>
      <c r="L151" s="19"/>
      <c r="M151" s="4">
        <f t="shared" si="88"/>
        <v>9</v>
      </c>
      <c r="N151" s="4">
        <f t="shared" si="89"/>
        <v>209.19177929258575</v>
      </c>
      <c r="O151" s="4">
        <f t="shared" si="90"/>
        <v>63.57142857142857</v>
      </c>
      <c r="P151" s="4">
        <f t="shared" si="91"/>
        <v>70.71428571428571</v>
      </c>
      <c r="Q151" s="4">
        <f t="shared" si="92"/>
        <v>78.33867171007803</v>
      </c>
    </row>
    <row r="152" spans="1:17" ht="15.75">
      <c r="A152" s="120" t="s">
        <v>251</v>
      </c>
      <c r="B152" s="15" t="s">
        <v>277</v>
      </c>
      <c r="C152" s="17">
        <f>K111</f>
        <v>1811.0010395010395</v>
      </c>
      <c r="D152" s="4">
        <f t="shared" si="81"/>
        <v>211.0010395010395</v>
      </c>
      <c r="E152" s="197">
        <v>4</v>
      </c>
      <c r="F152" s="6">
        <f t="shared" si="86"/>
        <v>51.42857142857143</v>
      </c>
      <c r="G152" s="6">
        <f t="shared" si="82"/>
        <v>64.12124585630369</v>
      </c>
      <c r="H152" s="6">
        <f t="shared" si="83"/>
        <v>0</v>
      </c>
      <c r="I152" s="115">
        <f t="shared" si="87"/>
        <v>-12.692674427732257</v>
      </c>
      <c r="J152" s="6">
        <f t="shared" si="84"/>
        <v>198.30836507330724</v>
      </c>
      <c r="K152" s="12">
        <f t="shared" si="85"/>
        <v>1798.3083650733072</v>
      </c>
      <c r="L152" s="19"/>
      <c r="M152" s="4">
        <f t="shared" si="88"/>
        <v>9</v>
      </c>
      <c r="N152" s="4">
        <f t="shared" si="89"/>
        <v>209.19177929258575</v>
      </c>
      <c r="O152" s="4">
        <f t="shared" si="90"/>
        <v>63.57142857142857</v>
      </c>
      <c r="P152" s="4">
        <f t="shared" si="91"/>
        <v>70.71428571428571</v>
      </c>
      <c r="Q152" s="4">
        <f t="shared" si="92"/>
        <v>78.33867171007803</v>
      </c>
    </row>
    <row r="153" spans="1:17" ht="15.75">
      <c r="A153" s="141"/>
      <c r="B153" s="111"/>
      <c r="C153" s="112"/>
      <c r="D153" s="46"/>
      <c r="E153" s="212"/>
      <c r="F153" s="46"/>
      <c r="G153" s="46"/>
      <c r="H153" s="46"/>
      <c r="I153" s="143"/>
      <c r="J153" s="46"/>
      <c r="K153" s="48"/>
      <c r="L153" s="47"/>
      <c r="M153" s="46"/>
      <c r="N153" s="46"/>
      <c r="O153" s="46"/>
      <c r="P153" s="46"/>
      <c r="Q153" s="46"/>
    </row>
    <row r="154" spans="1:17" ht="15.75">
      <c r="A154" s="54"/>
      <c r="B154" s="55"/>
      <c r="D154" s="9" t="s">
        <v>8</v>
      </c>
      <c r="F154" s="9" t="s">
        <v>12</v>
      </c>
      <c r="I154" s="46"/>
      <c r="J154" s="46"/>
      <c r="K154" s="48"/>
      <c r="L154" s="47"/>
      <c r="M154" s="46"/>
      <c r="N154" s="46"/>
      <c r="O154" s="46"/>
      <c r="P154" s="46"/>
      <c r="Q154" s="46"/>
    </row>
    <row r="155" spans="1:17" ht="15.75">
      <c r="A155" s="54"/>
      <c r="B155" s="55"/>
      <c r="D155" s="9">
        <v>1</v>
      </c>
      <c r="F155" s="9">
        <v>7</v>
      </c>
      <c r="I155" s="46"/>
      <c r="J155" s="46"/>
      <c r="K155" s="48"/>
      <c r="L155" s="47"/>
      <c r="M155" s="46"/>
      <c r="N155" s="46"/>
      <c r="O155" s="46"/>
      <c r="P155" s="46"/>
      <c r="Q155" s="46"/>
    </row>
    <row r="156" spans="1:17" ht="15.75">
      <c r="A156" s="54"/>
      <c r="B156" s="55"/>
      <c r="D156" s="13" t="s">
        <v>14</v>
      </c>
      <c r="F156" s="13" t="s">
        <v>15</v>
      </c>
      <c r="I156" s="46"/>
      <c r="J156" s="46"/>
      <c r="K156" s="48"/>
      <c r="L156" s="47"/>
      <c r="M156" s="46"/>
      <c r="N156" s="46"/>
      <c r="O156" s="46"/>
      <c r="P156" s="46"/>
      <c r="Q156" s="46"/>
    </row>
    <row r="157" spans="1:17" ht="16.5" thickBot="1">
      <c r="A157" s="21" t="s">
        <v>386</v>
      </c>
      <c r="B157" s="22"/>
      <c r="C157" s="22"/>
      <c r="D157" s="22"/>
      <c r="I157" s="46"/>
      <c r="J157" s="46"/>
      <c r="K157" s="48"/>
      <c r="L157" s="47"/>
      <c r="M157" s="46"/>
      <c r="N157" s="46"/>
      <c r="O157" s="46"/>
      <c r="P157" s="46"/>
      <c r="Q157" s="46"/>
    </row>
    <row r="158" spans="1:17" ht="15.75">
      <c r="A158" s="51" t="s">
        <v>64</v>
      </c>
      <c r="B158" s="51" t="s">
        <v>65</v>
      </c>
      <c r="C158" s="7" t="s">
        <v>0</v>
      </c>
      <c r="D158" s="2" t="s">
        <v>4</v>
      </c>
      <c r="E158" s="2" t="s">
        <v>11</v>
      </c>
      <c r="F158" s="2" t="s">
        <v>5</v>
      </c>
      <c r="G158" s="8" t="s">
        <v>3</v>
      </c>
      <c r="H158" s="8" t="s">
        <v>6</v>
      </c>
      <c r="I158" s="8" t="s">
        <v>7</v>
      </c>
      <c r="J158" s="10" t="s">
        <v>9</v>
      </c>
      <c r="K158" s="11" t="s">
        <v>10</v>
      </c>
      <c r="L158" s="19" t="s">
        <v>45</v>
      </c>
      <c r="M158" s="2" t="s">
        <v>66</v>
      </c>
      <c r="N158" s="8" t="s">
        <v>1</v>
      </c>
      <c r="O158" s="18" t="s">
        <v>2</v>
      </c>
      <c r="P158" s="8" t="s">
        <v>67</v>
      </c>
      <c r="Q158" s="8" t="s">
        <v>68</v>
      </c>
    </row>
    <row r="159" spans="1:17" ht="15.75">
      <c r="A159" s="120" t="s">
        <v>34</v>
      </c>
      <c r="B159" s="15" t="s">
        <v>42</v>
      </c>
      <c r="C159" s="17">
        <f>K145</f>
        <v>1829.4933769418672</v>
      </c>
      <c r="D159" s="4">
        <f aca="true" t="shared" si="93" ref="D159:D167">C159-1600</f>
        <v>229.49337694186715</v>
      </c>
      <c r="E159" s="197">
        <v>6</v>
      </c>
      <c r="F159" s="6">
        <f>E159*90/$F$99</f>
        <v>77.14285714285714</v>
      </c>
      <c r="G159" s="6">
        <f aca="true" t="shared" si="94" ref="G159:G167">(D159*O159)/N159</f>
        <v>65.26395849964024</v>
      </c>
      <c r="H159" s="6">
        <f aca="true" t="shared" si="95" ref="H159:H167">IF(G159&gt;P159,O159+(G159-O159)*(P159-O159)/(Q159-O159),0)</f>
        <v>0</v>
      </c>
      <c r="I159" s="115">
        <f>IF(H159&gt;0,$D$99*(F159-H159),$D$99*(F159-G159))</f>
        <v>11.8788986432169</v>
      </c>
      <c r="J159" s="6">
        <f aca="true" t="shared" si="96" ref="J159:J167">D159+I159</f>
        <v>241.37227558508405</v>
      </c>
      <c r="K159" s="12">
        <f aca="true" t="shared" si="97" ref="K159:K167">J159+1600</f>
        <v>1841.372275585084</v>
      </c>
      <c r="L159" s="19"/>
      <c r="M159" s="4">
        <f>COUNTIF(C159:C167,"&gt;0")</f>
        <v>9</v>
      </c>
      <c r="N159" s="4">
        <f>(SUM(D159:D167))/M159</f>
        <v>200.93643651561936</v>
      </c>
      <c r="O159" s="4">
        <f>(SUM(F159:F167))/M159</f>
        <v>57.14285714285714</v>
      </c>
      <c r="P159" s="4">
        <f>F159</f>
        <v>77.14285714285714</v>
      </c>
      <c r="Q159" s="4">
        <f>MAX(G159:G167)</f>
        <v>69.65346161226955</v>
      </c>
    </row>
    <row r="160" spans="1:17" ht="15.75">
      <c r="A160" s="120" t="s">
        <v>58</v>
      </c>
      <c r="B160" s="15" t="s">
        <v>42</v>
      </c>
      <c r="C160" s="17">
        <v>1800</v>
      </c>
      <c r="D160" s="4">
        <f t="shared" si="93"/>
        <v>200</v>
      </c>
      <c r="E160" s="197">
        <v>6</v>
      </c>
      <c r="F160" s="6">
        <f aca="true" t="shared" si="98" ref="F160:F167">E160*90/$F$99</f>
        <v>77.14285714285714</v>
      </c>
      <c r="G160" s="6">
        <f t="shared" si="94"/>
        <v>56.876550747843346</v>
      </c>
      <c r="H160" s="6">
        <f t="shared" si="95"/>
        <v>0</v>
      </c>
      <c r="I160" s="115">
        <f aca="true" t="shared" si="99" ref="I160:I167">IF(H160&gt;0,$D$99*(F160-H160),$D$99*(F160-G160))</f>
        <v>20.266306395013792</v>
      </c>
      <c r="J160" s="6">
        <f t="shared" si="96"/>
        <v>220.2663063950138</v>
      </c>
      <c r="K160" s="12">
        <f t="shared" si="97"/>
        <v>1820.2663063950138</v>
      </c>
      <c r="L160" s="19"/>
      <c r="M160" s="4">
        <f aca="true" t="shared" si="100" ref="M160:M167">M159</f>
        <v>9</v>
      </c>
      <c r="N160" s="4">
        <f aca="true" t="shared" si="101" ref="N160:N167">N159</f>
        <v>200.93643651561936</v>
      </c>
      <c r="O160" s="4">
        <f aca="true" t="shared" si="102" ref="O160:O167">O159</f>
        <v>57.14285714285714</v>
      </c>
      <c r="P160" s="4">
        <f aca="true" t="shared" si="103" ref="P160:P167">P159</f>
        <v>77.14285714285714</v>
      </c>
      <c r="Q160" s="4">
        <f aca="true" t="shared" si="104" ref="Q160:Q167">Q159</f>
        <v>69.65346161226955</v>
      </c>
    </row>
    <row r="161" spans="1:17" ht="15.75">
      <c r="A161" s="120" t="s">
        <v>297</v>
      </c>
      <c r="B161" s="15" t="s">
        <v>42</v>
      </c>
      <c r="C161" s="17">
        <f>K132</f>
        <v>1775.5299539170508</v>
      </c>
      <c r="D161" s="4">
        <f t="shared" si="93"/>
        <v>175.52995391705076</v>
      </c>
      <c r="E161" s="197">
        <v>5.5</v>
      </c>
      <c r="F161" s="6">
        <f t="shared" si="98"/>
        <v>70.71428571428571</v>
      </c>
      <c r="G161" s="6">
        <f t="shared" si="94"/>
        <v>49.91769165864871</v>
      </c>
      <c r="H161" s="6">
        <f t="shared" si="95"/>
        <v>0</v>
      </c>
      <c r="I161" s="115">
        <f t="shared" si="99"/>
        <v>20.796594055637</v>
      </c>
      <c r="J161" s="6">
        <f t="shared" si="96"/>
        <v>196.32654797268776</v>
      </c>
      <c r="K161" s="12">
        <f t="shared" si="97"/>
        <v>1796.3265479726879</v>
      </c>
      <c r="L161" s="19"/>
      <c r="M161" s="4">
        <f t="shared" si="100"/>
        <v>9</v>
      </c>
      <c r="N161" s="4">
        <f t="shared" si="101"/>
        <v>200.93643651561936</v>
      </c>
      <c r="O161" s="4">
        <f t="shared" si="102"/>
        <v>57.14285714285714</v>
      </c>
      <c r="P161" s="4">
        <f t="shared" si="103"/>
        <v>77.14285714285714</v>
      </c>
      <c r="Q161" s="4">
        <f t="shared" si="104"/>
        <v>69.65346161226955</v>
      </c>
    </row>
    <row r="162" spans="1:17" ht="15.75">
      <c r="A162" s="120" t="s">
        <v>245</v>
      </c>
      <c r="B162" s="15" t="s">
        <v>42</v>
      </c>
      <c r="C162" s="17">
        <f>K149</f>
        <v>1823.4196769205294</v>
      </c>
      <c r="D162" s="4">
        <f t="shared" si="93"/>
        <v>223.41967692052935</v>
      </c>
      <c r="E162" s="197">
        <v>5</v>
      </c>
      <c r="F162" s="6">
        <f t="shared" si="98"/>
        <v>64.28571428571429</v>
      </c>
      <c r="G162" s="6">
        <f t="shared" si="94"/>
        <v>63.53670296218627</v>
      </c>
      <c r="H162" s="6">
        <f t="shared" si="95"/>
        <v>0</v>
      </c>
      <c r="I162" s="115">
        <f t="shared" si="99"/>
        <v>0.7490113235280234</v>
      </c>
      <c r="J162" s="6">
        <f t="shared" si="96"/>
        <v>224.16868824405736</v>
      </c>
      <c r="K162" s="12">
        <f t="shared" si="97"/>
        <v>1824.1686882440574</v>
      </c>
      <c r="L162" s="19"/>
      <c r="M162" s="4">
        <f t="shared" si="100"/>
        <v>9</v>
      </c>
      <c r="N162" s="4">
        <f t="shared" si="101"/>
        <v>200.93643651561936</v>
      </c>
      <c r="O162" s="4">
        <f t="shared" si="102"/>
        <v>57.14285714285714</v>
      </c>
      <c r="P162" s="4">
        <f t="shared" si="103"/>
        <v>77.14285714285714</v>
      </c>
      <c r="Q162" s="4">
        <f t="shared" si="104"/>
        <v>69.65346161226955</v>
      </c>
    </row>
    <row r="163" spans="1:17" ht="15.75">
      <c r="A163" s="120" t="s">
        <v>177</v>
      </c>
      <c r="B163" s="15" t="s">
        <v>42</v>
      </c>
      <c r="C163" s="17">
        <f>K150</f>
        <v>1844.9285714285713</v>
      </c>
      <c r="D163" s="4">
        <f t="shared" si="93"/>
        <v>244.92857142857133</v>
      </c>
      <c r="E163" s="197">
        <v>4.5</v>
      </c>
      <c r="F163" s="6">
        <f t="shared" si="98"/>
        <v>57.857142857142854</v>
      </c>
      <c r="G163" s="6">
        <f t="shared" si="94"/>
        <v>69.65346161226955</v>
      </c>
      <c r="H163" s="6">
        <f t="shared" si="95"/>
        <v>0</v>
      </c>
      <c r="I163" s="115">
        <f t="shared" si="99"/>
        <v>-11.796318755126698</v>
      </c>
      <c r="J163" s="6">
        <f t="shared" si="96"/>
        <v>233.13225267344464</v>
      </c>
      <c r="K163" s="12">
        <f t="shared" si="97"/>
        <v>1833.1322526734446</v>
      </c>
      <c r="L163" s="19"/>
      <c r="M163" s="4">
        <f t="shared" si="100"/>
        <v>9</v>
      </c>
      <c r="N163" s="4">
        <f t="shared" si="101"/>
        <v>200.93643651561936</v>
      </c>
      <c r="O163" s="4">
        <f t="shared" si="102"/>
        <v>57.14285714285714</v>
      </c>
      <c r="P163" s="4">
        <f t="shared" si="103"/>
        <v>77.14285714285714</v>
      </c>
      <c r="Q163" s="4">
        <f t="shared" si="104"/>
        <v>69.65346161226955</v>
      </c>
    </row>
    <row r="164" spans="1:17" ht="15.75">
      <c r="A164" s="120" t="s">
        <v>387</v>
      </c>
      <c r="B164" s="15" t="s">
        <v>42</v>
      </c>
      <c r="C164" s="17">
        <f>K133</f>
        <v>1757.4988479262672</v>
      </c>
      <c r="D164" s="4">
        <f t="shared" si="93"/>
        <v>157.49884792626722</v>
      </c>
      <c r="E164" s="197">
        <v>4</v>
      </c>
      <c r="F164" s="6">
        <f t="shared" si="98"/>
        <v>51.42857142857143</v>
      </c>
      <c r="G164" s="6">
        <f t="shared" si="94"/>
        <v>44.789956084026</v>
      </c>
      <c r="H164" s="6">
        <f t="shared" si="95"/>
        <v>0</v>
      </c>
      <c r="I164" s="115">
        <f t="shared" si="99"/>
        <v>6.638615344545428</v>
      </c>
      <c r="J164" s="6">
        <f t="shared" si="96"/>
        <v>164.13746327081265</v>
      </c>
      <c r="K164" s="12">
        <f t="shared" si="97"/>
        <v>1764.1374632708125</v>
      </c>
      <c r="L164" s="19"/>
      <c r="M164" s="4">
        <f t="shared" si="100"/>
        <v>9</v>
      </c>
      <c r="N164" s="4">
        <f t="shared" si="101"/>
        <v>200.93643651561936</v>
      </c>
      <c r="O164" s="4">
        <f t="shared" si="102"/>
        <v>57.14285714285714</v>
      </c>
      <c r="P164" s="4">
        <f t="shared" si="103"/>
        <v>77.14285714285714</v>
      </c>
      <c r="Q164" s="4">
        <f t="shared" si="104"/>
        <v>69.65346161226955</v>
      </c>
    </row>
    <row r="165" spans="1:17" ht="15.75">
      <c r="A165" s="120" t="s">
        <v>271</v>
      </c>
      <c r="B165" s="15" t="s">
        <v>110</v>
      </c>
      <c r="C165" s="17">
        <f>K125</f>
        <v>1797.206797235023</v>
      </c>
      <c r="D165" s="4">
        <f t="shared" si="93"/>
        <v>197.20679723502303</v>
      </c>
      <c r="E165" s="197">
        <v>3.5</v>
      </c>
      <c r="F165" s="6">
        <f t="shared" si="98"/>
        <v>45</v>
      </c>
      <c r="G165" s="6">
        <f t="shared" si="94"/>
        <v>56.0822120537872</v>
      </c>
      <c r="H165" s="6">
        <f t="shared" si="95"/>
        <v>0</v>
      </c>
      <c r="I165" s="115">
        <f t="shared" si="99"/>
        <v>-11.082212053787202</v>
      </c>
      <c r="J165" s="6">
        <f t="shared" si="96"/>
        <v>186.12458518123583</v>
      </c>
      <c r="K165" s="12">
        <f t="shared" si="97"/>
        <v>1786.124585181236</v>
      </c>
      <c r="L165" s="19"/>
      <c r="M165" s="4">
        <f t="shared" si="100"/>
        <v>9</v>
      </c>
      <c r="N165" s="4">
        <f t="shared" si="101"/>
        <v>200.93643651561936</v>
      </c>
      <c r="O165" s="4">
        <f t="shared" si="102"/>
        <v>57.14285714285714</v>
      </c>
      <c r="P165" s="4">
        <f t="shared" si="103"/>
        <v>77.14285714285714</v>
      </c>
      <c r="Q165" s="4">
        <f t="shared" si="104"/>
        <v>69.65346161226955</v>
      </c>
    </row>
    <row r="166" spans="1:17" ht="15.75">
      <c r="A166" s="120" t="s">
        <v>388</v>
      </c>
      <c r="B166" s="15" t="s">
        <v>42</v>
      </c>
      <c r="C166" s="17">
        <v>1800</v>
      </c>
      <c r="D166" s="4">
        <f t="shared" si="93"/>
        <v>200</v>
      </c>
      <c r="E166" s="197">
        <v>3</v>
      </c>
      <c r="F166" s="6">
        <f t="shared" si="98"/>
        <v>38.57142857142857</v>
      </c>
      <c r="G166" s="6">
        <f t="shared" si="94"/>
        <v>56.876550747843346</v>
      </c>
      <c r="H166" s="6">
        <f t="shared" si="95"/>
        <v>0</v>
      </c>
      <c r="I166" s="115">
        <f t="shared" si="99"/>
        <v>-18.305122176414777</v>
      </c>
      <c r="J166" s="6">
        <f t="shared" si="96"/>
        <v>181.69487782358522</v>
      </c>
      <c r="K166" s="12">
        <f t="shared" si="97"/>
        <v>1781.694877823585</v>
      </c>
      <c r="L166" s="19"/>
      <c r="M166" s="4">
        <f t="shared" si="100"/>
        <v>9</v>
      </c>
      <c r="N166" s="4">
        <f t="shared" si="101"/>
        <v>200.93643651561936</v>
      </c>
      <c r="O166" s="4">
        <f t="shared" si="102"/>
        <v>57.14285714285714</v>
      </c>
      <c r="P166" s="4">
        <f t="shared" si="103"/>
        <v>77.14285714285714</v>
      </c>
      <c r="Q166" s="4">
        <f t="shared" si="104"/>
        <v>69.65346161226955</v>
      </c>
    </row>
    <row r="167" spans="1:17" ht="15.75">
      <c r="A167" s="120" t="s">
        <v>22</v>
      </c>
      <c r="B167" s="15" t="s">
        <v>42</v>
      </c>
      <c r="C167" s="17">
        <f>K146</f>
        <v>1780.3507042712654</v>
      </c>
      <c r="D167" s="4">
        <f t="shared" si="93"/>
        <v>180.35070427126539</v>
      </c>
      <c r="E167" s="197">
        <v>2.5</v>
      </c>
      <c r="F167" s="6">
        <f t="shared" si="98"/>
        <v>32.142857142857146</v>
      </c>
      <c r="G167" s="6">
        <f t="shared" si="94"/>
        <v>51.28862991946957</v>
      </c>
      <c r="H167" s="6">
        <f t="shared" si="95"/>
        <v>0</v>
      </c>
      <c r="I167" s="115">
        <f t="shared" si="99"/>
        <v>-19.145772776612425</v>
      </c>
      <c r="J167" s="6">
        <f t="shared" si="96"/>
        <v>161.20493149465295</v>
      </c>
      <c r="K167" s="12">
        <f t="shared" si="97"/>
        <v>1761.204931494653</v>
      </c>
      <c r="L167" s="19"/>
      <c r="M167" s="4">
        <f t="shared" si="100"/>
        <v>9</v>
      </c>
      <c r="N167" s="4">
        <f t="shared" si="101"/>
        <v>200.93643651561936</v>
      </c>
      <c r="O167" s="4">
        <f t="shared" si="102"/>
        <v>57.14285714285714</v>
      </c>
      <c r="P167" s="4">
        <f t="shared" si="103"/>
        <v>77.14285714285714</v>
      </c>
      <c r="Q167" s="4">
        <f t="shared" si="104"/>
        <v>69.65346161226955</v>
      </c>
    </row>
    <row r="168" spans="1:17" ht="15.75">
      <c r="A168" s="141"/>
      <c r="B168" s="111"/>
      <c r="C168" s="112"/>
      <c r="D168" s="46"/>
      <c r="E168" s="212"/>
      <c r="F168" s="46"/>
      <c r="G168" s="46"/>
      <c r="H168" s="46"/>
      <c r="I168" s="143"/>
      <c r="J168" s="46"/>
      <c r="K168" s="48"/>
      <c r="L168" s="47"/>
      <c r="M168" s="46"/>
      <c r="N168" s="46"/>
      <c r="O168" s="46"/>
      <c r="P168" s="46"/>
      <c r="Q168" s="46"/>
    </row>
    <row r="169" spans="1:17" ht="15.75">
      <c r="A169" s="54"/>
      <c r="B169" s="55"/>
      <c r="D169" s="9" t="s">
        <v>8</v>
      </c>
      <c r="F169" s="9" t="s">
        <v>12</v>
      </c>
      <c r="I169" s="46"/>
      <c r="J169" s="46"/>
      <c r="K169" s="48"/>
      <c r="L169" s="47"/>
      <c r="M169" s="46"/>
      <c r="N169" s="46"/>
      <c r="O169" s="46"/>
      <c r="P169" s="46"/>
      <c r="Q169" s="46"/>
    </row>
    <row r="170" spans="1:17" ht="15.75">
      <c r="A170" s="54"/>
      <c r="B170" s="55"/>
      <c r="D170" s="9">
        <v>1</v>
      </c>
      <c r="F170" s="9">
        <v>7</v>
      </c>
      <c r="I170" s="46"/>
      <c r="J170" s="46"/>
      <c r="K170" s="48"/>
      <c r="L170" s="47"/>
      <c r="M170" s="46"/>
      <c r="N170" s="46"/>
      <c r="O170" s="46"/>
      <c r="P170" s="46"/>
      <c r="Q170" s="46"/>
    </row>
    <row r="171" spans="1:17" ht="15.75">
      <c r="A171" s="54"/>
      <c r="B171" s="55"/>
      <c r="D171" s="13" t="s">
        <v>14</v>
      </c>
      <c r="F171" s="13" t="s">
        <v>15</v>
      </c>
      <c r="I171" s="46"/>
      <c r="J171" s="46"/>
      <c r="K171" s="48"/>
      <c r="L171" s="47"/>
      <c r="M171" s="46"/>
      <c r="N171" s="46"/>
      <c r="O171" s="46"/>
      <c r="P171" s="46"/>
      <c r="Q171" s="46"/>
    </row>
    <row r="172" spans="1:17" ht="16.5" thickBot="1">
      <c r="A172" s="21" t="s">
        <v>386</v>
      </c>
      <c r="B172" s="22"/>
      <c r="C172" s="22"/>
      <c r="D172" s="22"/>
      <c r="I172" s="46"/>
      <c r="J172" s="46"/>
      <c r="K172" s="48"/>
      <c r="L172" s="47"/>
      <c r="M172" s="46"/>
      <c r="N172" s="46"/>
      <c r="O172" s="46"/>
      <c r="P172" s="46"/>
      <c r="Q172" s="46"/>
    </row>
    <row r="173" spans="1:17" ht="15.75">
      <c r="A173" s="51" t="s">
        <v>64</v>
      </c>
      <c r="B173" s="51" t="s">
        <v>65</v>
      </c>
      <c r="C173" s="7" t="s">
        <v>0</v>
      </c>
      <c r="D173" s="2" t="s">
        <v>4</v>
      </c>
      <c r="E173" s="2" t="s">
        <v>11</v>
      </c>
      <c r="F173" s="2" t="s">
        <v>5</v>
      </c>
      <c r="G173" s="8" t="s">
        <v>3</v>
      </c>
      <c r="H173" s="8" t="s">
        <v>6</v>
      </c>
      <c r="I173" s="8" t="s">
        <v>7</v>
      </c>
      <c r="J173" s="10" t="s">
        <v>9</v>
      </c>
      <c r="K173" s="11" t="s">
        <v>10</v>
      </c>
      <c r="L173" s="19" t="s">
        <v>45</v>
      </c>
      <c r="M173" s="2" t="s">
        <v>66</v>
      </c>
      <c r="N173" s="8" t="s">
        <v>1</v>
      </c>
      <c r="O173" s="18" t="s">
        <v>2</v>
      </c>
      <c r="P173" s="8" t="s">
        <v>67</v>
      </c>
      <c r="Q173" s="8" t="s">
        <v>68</v>
      </c>
    </row>
    <row r="174" spans="1:17" ht="15.75">
      <c r="A174" s="182" t="s">
        <v>77</v>
      </c>
      <c r="B174" s="224" t="s">
        <v>44</v>
      </c>
      <c r="C174" s="17">
        <f>L350</f>
        <v>1833.1322526734446</v>
      </c>
      <c r="D174" s="4">
        <f aca="true" t="shared" si="105" ref="D174:D187">C174-1600</f>
        <v>233.13225267344455</v>
      </c>
      <c r="E174" s="224">
        <v>6.5</v>
      </c>
      <c r="F174" s="6">
        <f>E174*90/$F$99</f>
        <v>83.57142857142857</v>
      </c>
      <c r="G174" s="6">
        <f>(D174*O174)/N174</f>
        <v>61.20806323851422</v>
      </c>
      <c r="H174" s="6">
        <f>IF(G174&gt;P174,O174+(G174-O174)*(P174-O174)/(Q174-O174),0)</f>
        <v>0</v>
      </c>
      <c r="I174" s="115">
        <f>IF(H174&gt;0,$D$99*(F174-H174),$D$99*(F174-G174))</f>
        <v>22.36336533291435</v>
      </c>
      <c r="J174" s="6">
        <f>D174+I174</f>
        <v>255.4956180063589</v>
      </c>
      <c r="K174" s="12">
        <f aca="true" t="shared" si="106" ref="K174:K187">J174+1600</f>
        <v>1855.4956180063589</v>
      </c>
      <c r="L174" s="19"/>
      <c r="M174" s="4">
        <f>COUNTIF(C174:C187,"&gt;0")</f>
        <v>14</v>
      </c>
      <c r="N174" s="4">
        <f>(SUM(D174:D187))/M174</f>
        <v>195.88364791414764</v>
      </c>
      <c r="O174" s="4">
        <f>(SUM(F174:F187))/M174</f>
        <v>51.42857142857142</v>
      </c>
      <c r="P174" s="4">
        <f>F174</f>
        <v>83.57142857142857</v>
      </c>
      <c r="Q174" s="4">
        <f>MAX(G174:G187)</f>
        <v>63.371452635213885</v>
      </c>
    </row>
    <row r="175" spans="1:17" ht="15.75">
      <c r="A175" s="182" t="s">
        <v>34</v>
      </c>
      <c r="B175" s="224" t="s">
        <v>44</v>
      </c>
      <c r="C175" s="17">
        <f>L357</f>
        <v>1841.372275585084</v>
      </c>
      <c r="D175" s="4">
        <f t="shared" si="105"/>
        <v>241.37227558508403</v>
      </c>
      <c r="E175" s="224">
        <v>5.5</v>
      </c>
      <c r="F175" s="6">
        <f aca="true" t="shared" si="107" ref="F175:F187">E175*90/$F$99</f>
        <v>70.71428571428571</v>
      </c>
      <c r="G175" s="6">
        <f aca="true" t="shared" si="108" ref="G175:G187">(D175*O175)/N175</f>
        <v>63.371452635213885</v>
      </c>
      <c r="H175" s="6">
        <f aca="true" t="shared" si="109" ref="H175:H187">IF(G175&gt;P175,O175+(G175-O175)*(P175-O175)/(Q175-O175),0)</f>
        <v>0</v>
      </c>
      <c r="I175" s="115">
        <f aca="true" t="shared" si="110" ref="I175:I187">IF(H175&gt;0,$D$99*(F175-H175),$D$99*(F175-G175))</f>
        <v>7.3428330790718235</v>
      </c>
      <c r="J175" s="6">
        <f aca="true" t="shared" si="111" ref="J175:J187">D175+I175</f>
        <v>248.71510866415585</v>
      </c>
      <c r="K175" s="12">
        <f t="shared" si="106"/>
        <v>1848.7151086641559</v>
      </c>
      <c r="L175" s="19"/>
      <c r="M175" s="4">
        <f aca="true" t="shared" si="112" ref="M175:M187">M174</f>
        <v>14</v>
      </c>
      <c r="N175" s="4">
        <f aca="true" t="shared" si="113" ref="N175:N187">N174</f>
        <v>195.88364791414764</v>
      </c>
      <c r="O175" s="4">
        <f aca="true" t="shared" si="114" ref="O175:O187">O174</f>
        <v>51.42857142857142</v>
      </c>
      <c r="P175" s="4">
        <f aca="true" t="shared" si="115" ref="P175:P187">P174</f>
        <v>83.57142857142857</v>
      </c>
      <c r="Q175" s="4">
        <f aca="true" t="shared" si="116" ref="Q175:Q187">Q174</f>
        <v>63.371452635213885</v>
      </c>
    </row>
    <row r="176" spans="1:17" ht="15.75">
      <c r="A176" s="182" t="s">
        <v>480</v>
      </c>
      <c r="B176" s="224" t="s">
        <v>42</v>
      </c>
      <c r="C176" s="17">
        <v>1800</v>
      </c>
      <c r="D176" s="4">
        <f t="shared" si="105"/>
        <v>200</v>
      </c>
      <c r="E176" s="224">
        <v>5</v>
      </c>
      <c r="F176" s="6">
        <f t="shared" si="107"/>
        <v>64.28571428571429</v>
      </c>
      <c r="G176" s="6">
        <f t="shared" si="108"/>
        <v>52.509305372045816</v>
      </c>
      <c r="H176" s="6">
        <f t="shared" si="109"/>
        <v>0</v>
      </c>
      <c r="I176" s="115">
        <f t="shared" si="110"/>
        <v>11.776408913668476</v>
      </c>
      <c r="J176" s="6">
        <f t="shared" si="111"/>
        <v>211.7764089136685</v>
      </c>
      <c r="K176" s="12">
        <f t="shared" si="106"/>
        <v>1811.7764089136685</v>
      </c>
      <c r="L176" s="19"/>
      <c r="M176" s="4">
        <f t="shared" si="112"/>
        <v>14</v>
      </c>
      <c r="N176" s="4">
        <f t="shared" si="113"/>
        <v>195.88364791414764</v>
      </c>
      <c r="O176" s="4">
        <f t="shared" si="114"/>
        <v>51.42857142857142</v>
      </c>
      <c r="P176" s="4">
        <f t="shared" si="115"/>
        <v>83.57142857142857</v>
      </c>
      <c r="Q176" s="4">
        <f t="shared" si="116"/>
        <v>63.371452635213885</v>
      </c>
    </row>
    <row r="177" spans="1:17" ht="15.75">
      <c r="A177" s="182" t="s">
        <v>230</v>
      </c>
      <c r="B177" s="224" t="s">
        <v>44</v>
      </c>
      <c r="C177" s="17">
        <f>J345</f>
        <v>1744.7200460829492</v>
      </c>
      <c r="D177" s="4">
        <f t="shared" si="105"/>
        <v>144.72004608294924</v>
      </c>
      <c r="E177" s="224">
        <v>4.5</v>
      </c>
      <c r="F177" s="6">
        <f t="shared" si="107"/>
        <v>57.857142857142854</v>
      </c>
      <c r="G177" s="6">
        <f t="shared" si="108"/>
        <v>37.99574546613063</v>
      </c>
      <c r="H177" s="6">
        <f t="shared" si="109"/>
        <v>0</v>
      </c>
      <c r="I177" s="115">
        <f t="shared" si="110"/>
        <v>19.861397391012225</v>
      </c>
      <c r="J177" s="6">
        <f t="shared" si="111"/>
        <v>164.58144347396146</v>
      </c>
      <c r="K177" s="12">
        <f t="shared" si="106"/>
        <v>1764.5814434739614</v>
      </c>
      <c r="L177" s="19"/>
      <c r="M177" s="4">
        <f t="shared" si="112"/>
        <v>14</v>
      </c>
      <c r="N177" s="4">
        <f t="shared" si="113"/>
        <v>195.88364791414764</v>
      </c>
      <c r="O177" s="4">
        <f t="shared" si="114"/>
        <v>51.42857142857142</v>
      </c>
      <c r="P177" s="4">
        <f t="shared" si="115"/>
        <v>83.57142857142857</v>
      </c>
      <c r="Q177" s="4">
        <f t="shared" si="116"/>
        <v>63.371452635213885</v>
      </c>
    </row>
    <row r="178" spans="1:17" ht="15.75">
      <c r="A178" s="182" t="s">
        <v>401</v>
      </c>
      <c r="B178" s="224" t="s">
        <v>44</v>
      </c>
      <c r="C178" s="17">
        <f>L384</f>
        <v>1796.3265479726879</v>
      </c>
      <c r="D178" s="4">
        <f t="shared" si="105"/>
        <v>196.32654797268788</v>
      </c>
      <c r="E178" s="224">
        <v>4.5</v>
      </c>
      <c r="F178" s="6">
        <f t="shared" si="107"/>
        <v>57.857142857142854</v>
      </c>
      <c r="G178" s="6">
        <f t="shared" si="108"/>
        <v>51.54485330068735</v>
      </c>
      <c r="H178" s="6">
        <f t="shared" si="109"/>
        <v>0</v>
      </c>
      <c r="I178" s="115">
        <f t="shared" si="110"/>
        <v>6.312289556455504</v>
      </c>
      <c r="J178" s="6">
        <f t="shared" si="111"/>
        <v>202.6388375291434</v>
      </c>
      <c r="K178" s="12">
        <f t="shared" si="106"/>
        <v>1802.6388375291433</v>
      </c>
      <c r="L178" s="19"/>
      <c r="M178" s="4">
        <f t="shared" si="112"/>
        <v>14</v>
      </c>
      <c r="N178" s="4">
        <f t="shared" si="113"/>
        <v>195.88364791414764</v>
      </c>
      <c r="O178" s="4">
        <f t="shared" si="114"/>
        <v>51.42857142857142</v>
      </c>
      <c r="P178" s="4">
        <f t="shared" si="115"/>
        <v>83.57142857142857</v>
      </c>
      <c r="Q178" s="4">
        <f t="shared" si="116"/>
        <v>63.371452635213885</v>
      </c>
    </row>
    <row r="179" spans="1:17" ht="15.75">
      <c r="A179" s="182" t="s">
        <v>72</v>
      </c>
      <c r="B179" s="224" t="s">
        <v>44</v>
      </c>
      <c r="C179" s="17">
        <f>L353</f>
        <v>1824.1686882440574</v>
      </c>
      <c r="D179" s="4">
        <f t="shared" si="105"/>
        <v>224.16868824405742</v>
      </c>
      <c r="E179" s="224">
        <v>4</v>
      </c>
      <c r="F179" s="6">
        <f t="shared" si="107"/>
        <v>51.42857142857143</v>
      </c>
      <c r="G179" s="6">
        <f t="shared" si="108"/>
        <v>58.85471052929075</v>
      </c>
      <c r="H179" s="6">
        <f t="shared" si="109"/>
        <v>0</v>
      </c>
      <c r="I179" s="115">
        <f t="shared" si="110"/>
        <v>-7.426139100719318</v>
      </c>
      <c r="J179" s="6">
        <f t="shared" si="111"/>
        <v>216.7425491433381</v>
      </c>
      <c r="K179" s="12">
        <f t="shared" si="106"/>
        <v>1816.742549143338</v>
      </c>
      <c r="L179" s="19"/>
      <c r="M179" s="4">
        <f t="shared" si="112"/>
        <v>14</v>
      </c>
      <c r="N179" s="4">
        <f t="shared" si="113"/>
        <v>195.88364791414764</v>
      </c>
      <c r="O179" s="4">
        <f t="shared" si="114"/>
        <v>51.42857142857142</v>
      </c>
      <c r="P179" s="4">
        <f t="shared" si="115"/>
        <v>83.57142857142857</v>
      </c>
      <c r="Q179" s="4">
        <f t="shared" si="116"/>
        <v>63.371452635213885</v>
      </c>
    </row>
    <row r="180" spans="1:17" ht="15.75">
      <c r="A180" s="182" t="s">
        <v>84</v>
      </c>
      <c r="B180" s="224" t="s">
        <v>44</v>
      </c>
      <c r="C180" s="17">
        <f>J358</f>
        <v>1788.2304147465438</v>
      </c>
      <c r="D180" s="4">
        <f t="shared" si="105"/>
        <v>188.23041474654383</v>
      </c>
      <c r="E180" s="224">
        <v>3.5</v>
      </c>
      <c r="F180" s="6">
        <f t="shared" si="107"/>
        <v>45</v>
      </c>
      <c r="G180" s="6">
        <f t="shared" si="108"/>
        <v>49.419241641165534</v>
      </c>
      <c r="H180" s="6">
        <f t="shared" si="109"/>
        <v>0</v>
      </c>
      <c r="I180" s="115">
        <f t="shared" si="110"/>
        <v>-4.419241641165534</v>
      </c>
      <c r="J180" s="6">
        <f t="shared" si="111"/>
        <v>183.8111731053783</v>
      </c>
      <c r="K180" s="12">
        <f t="shared" si="106"/>
        <v>1783.8111731053782</v>
      </c>
      <c r="L180" s="19"/>
      <c r="M180" s="4">
        <f t="shared" si="112"/>
        <v>14</v>
      </c>
      <c r="N180" s="4">
        <f t="shared" si="113"/>
        <v>195.88364791414764</v>
      </c>
      <c r="O180" s="4">
        <f t="shared" si="114"/>
        <v>51.42857142857142</v>
      </c>
      <c r="P180" s="4">
        <f t="shared" si="115"/>
        <v>83.57142857142857</v>
      </c>
      <c r="Q180" s="4">
        <f t="shared" si="116"/>
        <v>63.371452635213885</v>
      </c>
    </row>
    <row r="181" spans="1:17" ht="15.75">
      <c r="A181" s="182" t="s">
        <v>402</v>
      </c>
      <c r="B181" s="224" t="s">
        <v>44</v>
      </c>
      <c r="C181" s="17">
        <v>1800</v>
      </c>
      <c r="D181" s="4">
        <f t="shared" si="105"/>
        <v>200</v>
      </c>
      <c r="E181" s="224">
        <v>3.5</v>
      </c>
      <c r="F181" s="6">
        <f t="shared" si="107"/>
        <v>45</v>
      </c>
      <c r="G181" s="6">
        <f t="shared" si="108"/>
        <v>52.509305372045816</v>
      </c>
      <c r="H181" s="6">
        <f t="shared" si="109"/>
        <v>0</v>
      </c>
      <c r="I181" s="115">
        <f t="shared" si="110"/>
        <v>-7.509305372045816</v>
      </c>
      <c r="J181" s="6">
        <f t="shared" si="111"/>
        <v>192.49069462795418</v>
      </c>
      <c r="K181" s="12">
        <f t="shared" si="106"/>
        <v>1792.490694627954</v>
      </c>
      <c r="L181" s="19"/>
      <c r="M181" s="4">
        <f t="shared" si="112"/>
        <v>14</v>
      </c>
      <c r="N181" s="4">
        <f t="shared" si="113"/>
        <v>195.88364791414764</v>
      </c>
      <c r="O181" s="4">
        <f t="shared" si="114"/>
        <v>51.42857142857142</v>
      </c>
      <c r="P181" s="4">
        <f t="shared" si="115"/>
        <v>83.57142857142857</v>
      </c>
      <c r="Q181" s="4">
        <f t="shared" si="116"/>
        <v>63.371452635213885</v>
      </c>
    </row>
    <row r="182" spans="1:17" ht="15.75">
      <c r="A182" s="182" t="s">
        <v>260</v>
      </c>
      <c r="B182" s="224" t="s">
        <v>44</v>
      </c>
      <c r="C182" s="17">
        <f>J385</f>
        <v>1746.6013824884792</v>
      </c>
      <c r="D182" s="4">
        <f t="shared" si="105"/>
        <v>146.6013824884792</v>
      </c>
      <c r="E182" s="224">
        <v>3.5</v>
      </c>
      <c r="F182" s="6">
        <f t="shared" si="107"/>
        <v>45</v>
      </c>
      <c r="G182" s="6">
        <f t="shared" si="108"/>
        <v>38.489683805258224</v>
      </c>
      <c r="H182" s="6">
        <f t="shared" si="109"/>
        <v>0</v>
      </c>
      <c r="I182" s="115">
        <f t="shared" si="110"/>
        <v>6.510316194741776</v>
      </c>
      <c r="J182" s="6">
        <f t="shared" si="111"/>
        <v>153.111698683221</v>
      </c>
      <c r="K182" s="12">
        <f t="shared" si="106"/>
        <v>1753.111698683221</v>
      </c>
      <c r="L182" s="19"/>
      <c r="M182" s="4">
        <f t="shared" si="112"/>
        <v>14</v>
      </c>
      <c r="N182" s="4">
        <f t="shared" si="113"/>
        <v>195.88364791414764</v>
      </c>
      <c r="O182" s="4">
        <f t="shared" si="114"/>
        <v>51.42857142857142</v>
      </c>
      <c r="P182" s="4">
        <f t="shared" si="115"/>
        <v>83.57142857142857</v>
      </c>
      <c r="Q182" s="4">
        <f t="shared" si="116"/>
        <v>63.371452635213885</v>
      </c>
    </row>
    <row r="183" spans="1:17" ht="15.75">
      <c r="A183" s="182" t="s">
        <v>398</v>
      </c>
      <c r="B183" s="224" t="s">
        <v>103</v>
      </c>
      <c r="C183" s="17">
        <v>1800</v>
      </c>
      <c r="D183" s="4">
        <f t="shared" si="105"/>
        <v>200</v>
      </c>
      <c r="E183" s="224">
        <v>3.5</v>
      </c>
      <c r="F183" s="6">
        <f t="shared" si="107"/>
        <v>45</v>
      </c>
      <c r="G183" s="6">
        <f t="shared" si="108"/>
        <v>52.509305372045816</v>
      </c>
      <c r="H183" s="6">
        <f t="shared" si="109"/>
        <v>0</v>
      </c>
      <c r="I183" s="115">
        <f t="shared" si="110"/>
        <v>-7.509305372045816</v>
      </c>
      <c r="J183" s="6">
        <f t="shared" si="111"/>
        <v>192.49069462795418</v>
      </c>
      <c r="K183" s="12">
        <f t="shared" si="106"/>
        <v>1792.490694627954</v>
      </c>
      <c r="L183" s="19"/>
      <c r="M183" s="4">
        <f t="shared" si="112"/>
        <v>14</v>
      </c>
      <c r="N183" s="4">
        <f t="shared" si="113"/>
        <v>195.88364791414764</v>
      </c>
      <c r="O183" s="4">
        <f t="shared" si="114"/>
        <v>51.42857142857142</v>
      </c>
      <c r="P183" s="4">
        <f t="shared" si="115"/>
        <v>83.57142857142857</v>
      </c>
      <c r="Q183" s="4">
        <f t="shared" si="116"/>
        <v>63.371452635213885</v>
      </c>
    </row>
    <row r="184" spans="1:17" ht="15.75">
      <c r="A184" s="182" t="s">
        <v>403</v>
      </c>
      <c r="B184" s="224" t="s">
        <v>44</v>
      </c>
      <c r="C184" s="17">
        <f>L389</f>
        <v>1781.694877823585</v>
      </c>
      <c r="D184" s="4">
        <f t="shared" si="105"/>
        <v>181.6948778235851</v>
      </c>
      <c r="E184" s="224">
        <v>3</v>
      </c>
      <c r="F184" s="6">
        <f t="shared" si="107"/>
        <v>38.57142857142857</v>
      </c>
      <c r="G184" s="6">
        <f t="shared" si="108"/>
        <v>47.70335912087593</v>
      </c>
      <c r="H184" s="6">
        <f t="shared" si="109"/>
        <v>0</v>
      </c>
      <c r="I184" s="115">
        <f t="shared" si="110"/>
        <v>-9.131930549447361</v>
      </c>
      <c r="J184" s="6">
        <f t="shared" si="111"/>
        <v>172.56294727413774</v>
      </c>
      <c r="K184" s="12">
        <f t="shared" si="106"/>
        <v>1772.5629472741377</v>
      </c>
      <c r="L184" s="19"/>
      <c r="M184" s="4">
        <f t="shared" si="112"/>
        <v>14</v>
      </c>
      <c r="N184" s="4">
        <f t="shared" si="113"/>
        <v>195.88364791414764</v>
      </c>
      <c r="O184" s="4">
        <f t="shared" si="114"/>
        <v>51.42857142857142</v>
      </c>
      <c r="P184" s="4">
        <f t="shared" si="115"/>
        <v>83.57142857142857</v>
      </c>
      <c r="Q184" s="4">
        <f t="shared" si="116"/>
        <v>63.371452635213885</v>
      </c>
    </row>
    <row r="185" spans="1:17" ht="15.75">
      <c r="A185" s="182" t="s">
        <v>404</v>
      </c>
      <c r="B185" s="224" t="s">
        <v>44</v>
      </c>
      <c r="C185" s="17">
        <v>1800</v>
      </c>
      <c r="D185" s="4">
        <f t="shared" si="105"/>
        <v>200</v>
      </c>
      <c r="E185" s="224">
        <v>3</v>
      </c>
      <c r="F185" s="6">
        <f t="shared" si="107"/>
        <v>38.57142857142857</v>
      </c>
      <c r="G185" s="6">
        <f t="shared" si="108"/>
        <v>52.509305372045816</v>
      </c>
      <c r="H185" s="6">
        <f t="shared" si="109"/>
        <v>0</v>
      </c>
      <c r="I185" s="115">
        <f t="shared" si="110"/>
        <v>-13.937876800617246</v>
      </c>
      <c r="J185" s="6">
        <f t="shared" si="111"/>
        <v>186.06212319938277</v>
      </c>
      <c r="K185" s="12">
        <f t="shared" si="106"/>
        <v>1786.0621231993828</v>
      </c>
      <c r="L185" s="19"/>
      <c r="M185" s="4">
        <f t="shared" si="112"/>
        <v>14</v>
      </c>
      <c r="N185" s="4">
        <f t="shared" si="113"/>
        <v>195.88364791414764</v>
      </c>
      <c r="O185" s="4">
        <f t="shared" si="114"/>
        <v>51.42857142857142</v>
      </c>
      <c r="P185" s="4">
        <f t="shared" si="115"/>
        <v>83.57142857142857</v>
      </c>
      <c r="Q185" s="4">
        <f t="shared" si="116"/>
        <v>63.371452635213885</v>
      </c>
    </row>
    <row r="186" spans="1:17" ht="15.75">
      <c r="A186" s="182" t="s">
        <v>339</v>
      </c>
      <c r="B186" s="224" t="s">
        <v>110</v>
      </c>
      <c r="C186" s="17">
        <f>L376</f>
        <v>1786.124585181236</v>
      </c>
      <c r="D186" s="4">
        <f t="shared" si="105"/>
        <v>186.12458518123594</v>
      </c>
      <c r="E186" s="224">
        <v>3</v>
      </c>
      <c r="F186" s="6">
        <f t="shared" si="107"/>
        <v>38.57142857142857</v>
      </c>
      <c r="G186" s="6">
        <f t="shared" si="108"/>
        <v>48.866363402634356</v>
      </c>
      <c r="H186" s="6">
        <f t="shared" si="109"/>
        <v>0</v>
      </c>
      <c r="I186" s="115">
        <f t="shared" si="110"/>
        <v>-10.294934831205786</v>
      </c>
      <c r="J186" s="6">
        <f t="shared" si="111"/>
        <v>175.82965035003016</v>
      </c>
      <c r="K186" s="12">
        <f t="shared" si="106"/>
        <v>1775.82965035003</v>
      </c>
      <c r="L186" s="19"/>
      <c r="M186" s="4">
        <f t="shared" si="112"/>
        <v>14</v>
      </c>
      <c r="N186" s="4">
        <f t="shared" si="113"/>
        <v>195.88364791414764</v>
      </c>
      <c r="O186" s="4">
        <f t="shared" si="114"/>
        <v>51.42857142857142</v>
      </c>
      <c r="P186" s="4">
        <f t="shared" si="115"/>
        <v>83.57142857142857</v>
      </c>
      <c r="Q186" s="4">
        <f t="shared" si="116"/>
        <v>63.371452635213885</v>
      </c>
    </row>
    <row r="187" spans="1:17" ht="16.5" thickBot="1">
      <c r="A187" s="182" t="s">
        <v>405</v>
      </c>
      <c r="B187" s="224" t="s">
        <v>44</v>
      </c>
      <c r="C187" s="17">
        <v>1800</v>
      </c>
      <c r="D187" s="4">
        <f t="shared" si="105"/>
        <v>200</v>
      </c>
      <c r="E187" s="224">
        <v>3</v>
      </c>
      <c r="F187" s="6">
        <f t="shared" si="107"/>
        <v>38.57142857142857</v>
      </c>
      <c r="G187" s="6">
        <f t="shared" si="108"/>
        <v>52.509305372045816</v>
      </c>
      <c r="H187" s="6">
        <f t="shared" si="109"/>
        <v>0</v>
      </c>
      <c r="I187" s="115">
        <f t="shared" si="110"/>
        <v>-13.937876800617246</v>
      </c>
      <c r="J187" s="6">
        <f t="shared" si="111"/>
        <v>186.06212319938277</v>
      </c>
      <c r="K187" s="236">
        <f t="shared" si="106"/>
        <v>1786.0621231993828</v>
      </c>
      <c r="L187" s="19"/>
      <c r="M187" s="4">
        <f t="shared" si="112"/>
        <v>14</v>
      </c>
      <c r="N187" s="4">
        <f t="shared" si="113"/>
        <v>195.88364791414764</v>
      </c>
      <c r="O187" s="4">
        <f t="shared" si="114"/>
        <v>51.42857142857142</v>
      </c>
      <c r="P187" s="4">
        <f t="shared" si="115"/>
        <v>83.57142857142857</v>
      </c>
      <c r="Q187" s="4">
        <f t="shared" si="116"/>
        <v>63.371452635213885</v>
      </c>
    </row>
    <row r="188" spans="1:17" ht="15.75">
      <c r="A188" s="207"/>
      <c r="B188" s="254"/>
      <c r="C188" s="112"/>
      <c r="D188" s="46"/>
      <c r="E188" s="254"/>
      <c r="F188" s="46"/>
      <c r="G188" s="46"/>
      <c r="H188" s="46"/>
      <c r="I188" s="143"/>
      <c r="J188" s="46"/>
      <c r="K188" s="48"/>
      <c r="L188" s="47"/>
      <c r="M188" s="46"/>
      <c r="N188" s="46"/>
      <c r="O188" s="46"/>
      <c r="P188" s="46"/>
      <c r="Q188" s="46"/>
    </row>
    <row r="189" spans="1:6" ht="15.75">
      <c r="A189" s="54"/>
      <c r="B189" s="55"/>
      <c r="D189" s="9" t="s">
        <v>8</v>
      </c>
      <c r="F189" s="9" t="s">
        <v>12</v>
      </c>
    </row>
    <row r="190" spans="1:6" ht="15.75">
      <c r="A190" s="54"/>
      <c r="B190" s="55"/>
      <c r="D190" s="9">
        <v>2</v>
      </c>
      <c r="F190" s="9">
        <v>28</v>
      </c>
    </row>
    <row r="191" spans="1:6" ht="15.75">
      <c r="A191" s="54"/>
      <c r="B191" s="55"/>
      <c r="D191" s="13" t="s">
        <v>14</v>
      </c>
      <c r="F191" s="13" t="s">
        <v>15</v>
      </c>
    </row>
    <row r="192" spans="1:13" ht="16.5" thickBot="1">
      <c r="A192" s="21" t="s">
        <v>462</v>
      </c>
      <c r="B192" s="22"/>
      <c r="C192" s="22"/>
      <c r="D192" s="22"/>
      <c r="M192" t="s">
        <v>69</v>
      </c>
    </row>
    <row r="193" spans="1:17" ht="15.75">
      <c r="A193" s="51" t="s">
        <v>64</v>
      </c>
      <c r="B193" s="51" t="s">
        <v>65</v>
      </c>
      <c r="C193" s="7" t="s">
        <v>0</v>
      </c>
      <c r="D193" s="2" t="s">
        <v>4</v>
      </c>
      <c r="E193" s="2" t="s">
        <v>11</v>
      </c>
      <c r="F193" s="2" t="s">
        <v>5</v>
      </c>
      <c r="G193" s="8" t="s">
        <v>3</v>
      </c>
      <c r="H193" s="8" t="s">
        <v>6</v>
      </c>
      <c r="I193" s="8" t="s">
        <v>7</v>
      </c>
      <c r="J193" s="10" t="s">
        <v>9</v>
      </c>
      <c r="K193" s="170" t="s">
        <v>10</v>
      </c>
      <c r="L193" s="19" t="s">
        <v>45</v>
      </c>
      <c r="M193" s="2" t="s">
        <v>66</v>
      </c>
      <c r="N193" s="8" t="s">
        <v>1</v>
      </c>
      <c r="O193" s="18" t="s">
        <v>2</v>
      </c>
      <c r="P193" s="8" t="s">
        <v>67</v>
      </c>
      <c r="Q193" s="8" t="s">
        <v>68</v>
      </c>
    </row>
    <row r="194" spans="1:17" ht="15.75">
      <c r="A194" s="247" t="s">
        <v>448</v>
      </c>
      <c r="B194" s="248" t="s">
        <v>44</v>
      </c>
      <c r="C194" s="257">
        <v>1848.7151086641559</v>
      </c>
      <c r="D194" s="256">
        <f aca="true" t="shared" si="117" ref="D194:D224">C194-1600</f>
        <v>248.71510866415588</v>
      </c>
      <c r="E194" s="248">
        <v>22.5</v>
      </c>
      <c r="F194" s="256">
        <f>E194*90/$F$24</f>
        <v>72.32142857142857</v>
      </c>
      <c r="G194" s="256">
        <f>(D194*O194)/N194</f>
        <v>61.97406447270235</v>
      </c>
      <c r="H194" s="256">
        <f aca="true" t="shared" si="118" ref="H194:H213">IF(G194&gt;P194,O194+(G194-O194)*(P194-O194)/(Q194-O194),0)</f>
        <v>0</v>
      </c>
      <c r="I194" s="4">
        <f>IF(H194&gt;0,$D$24*(F194-H194),$D$24*(F194-G194))</f>
        <v>20.694728197452434</v>
      </c>
      <c r="J194" s="4">
        <f>D194+I194</f>
        <v>269.4098368616083</v>
      </c>
      <c r="K194" s="171">
        <f aca="true" t="shared" si="119" ref="K194:K224">J194+1600</f>
        <v>1869.4098368616083</v>
      </c>
      <c r="L194" s="2"/>
      <c r="M194" s="4">
        <v>31</v>
      </c>
      <c r="N194" s="4">
        <f>(SUM(D194:D224))/M194</f>
        <v>196.82312073261053</v>
      </c>
      <c r="O194" s="4">
        <f>(SUM(F194:F224))/M194</f>
        <v>49.04377880184331</v>
      </c>
      <c r="P194" s="4">
        <f>F194</f>
        <v>72.32142857142857</v>
      </c>
      <c r="Q194" s="4">
        <f>MAX(G194:G224)</f>
        <v>63.663610899489285</v>
      </c>
    </row>
    <row r="195" spans="1:17" ht="15.75">
      <c r="A195" s="247" t="s">
        <v>449</v>
      </c>
      <c r="B195" s="248" t="s">
        <v>44</v>
      </c>
      <c r="C195" s="257">
        <v>1855.4956180063589</v>
      </c>
      <c r="D195" s="256">
        <f t="shared" si="117"/>
        <v>255.49561800635888</v>
      </c>
      <c r="E195" s="248">
        <v>22</v>
      </c>
      <c r="F195" s="256">
        <f aca="true" t="shared" si="120" ref="F195:F224">E195*90/$F$24</f>
        <v>70.71428571428571</v>
      </c>
      <c r="G195" s="256">
        <f aca="true" t="shared" si="121" ref="G195:G213">(D195*O195)/N195</f>
        <v>63.663610899489285</v>
      </c>
      <c r="H195" s="256">
        <f t="shared" si="118"/>
        <v>0</v>
      </c>
      <c r="I195" s="4">
        <f aca="true" t="shared" si="122" ref="I195:I213">IF(H195&gt;0,$D$24*(F195-H195),$D$24*(F195-G195))</f>
        <v>14.101349629592846</v>
      </c>
      <c r="J195" s="4">
        <f aca="true" t="shared" si="123" ref="J195:J213">D195+I195</f>
        <v>269.5969676359517</v>
      </c>
      <c r="K195" s="171">
        <f t="shared" si="119"/>
        <v>1869.5969676359518</v>
      </c>
      <c r="L195" s="2"/>
      <c r="M195" s="4">
        <f aca="true" t="shared" si="124" ref="M195:M224">M194</f>
        <v>31</v>
      </c>
      <c r="N195" s="4">
        <f aca="true" t="shared" si="125" ref="N195:N224">N194</f>
        <v>196.82312073261053</v>
      </c>
      <c r="O195" s="4">
        <f aca="true" t="shared" si="126" ref="O195:O224">O194</f>
        <v>49.04377880184331</v>
      </c>
      <c r="P195" s="4">
        <f aca="true" t="shared" si="127" ref="P195:P224">P194</f>
        <v>72.32142857142857</v>
      </c>
      <c r="Q195" s="4">
        <f aca="true" t="shared" si="128" ref="Q195:Q224">Q194</f>
        <v>63.663610899489285</v>
      </c>
    </row>
    <row r="196" spans="1:17" ht="15.75">
      <c r="A196" s="247" t="s">
        <v>423</v>
      </c>
      <c r="B196" s="248" t="s">
        <v>44</v>
      </c>
      <c r="C196" s="257">
        <v>1772.5629472741377</v>
      </c>
      <c r="D196" s="256">
        <f t="shared" si="117"/>
        <v>172.56294727413774</v>
      </c>
      <c r="E196" s="248">
        <v>21</v>
      </c>
      <c r="F196" s="256">
        <f t="shared" si="120"/>
        <v>67.5</v>
      </c>
      <c r="G196" s="256">
        <f t="shared" si="121"/>
        <v>42.9987035263218</v>
      </c>
      <c r="H196" s="256">
        <f t="shared" si="118"/>
        <v>0</v>
      </c>
      <c r="I196" s="4">
        <f t="shared" si="122"/>
        <v>49.002592947356405</v>
      </c>
      <c r="J196" s="4">
        <f t="shared" si="123"/>
        <v>221.56554022149413</v>
      </c>
      <c r="K196" s="171">
        <f t="shared" si="119"/>
        <v>1821.565540221494</v>
      </c>
      <c r="L196" s="2"/>
      <c r="M196" s="4">
        <f t="shared" si="124"/>
        <v>31</v>
      </c>
      <c r="N196" s="4">
        <f t="shared" si="125"/>
        <v>196.82312073261053</v>
      </c>
      <c r="O196" s="4">
        <f t="shared" si="126"/>
        <v>49.04377880184331</v>
      </c>
      <c r="P196" s="4">
        <f t="shared" si="127"/>
        <v>72.32142857142857</v>
      </c>
      <c r="Q196" s="4">
        <f t="shared" si="128"/>
        <v>63.663610899489285</v>
      </c>
    </row>
    <row r="197" spans="1:17" ht="15.75">
      <c r="A197" s="247" t="s">
        <v>427</v>
      </c>
      <c r="B197" s="248" t="s">
        <v>44</v>
      </c>
      <c r="C197" s="257">
        <v>1764.5814434739614</v>
      </c>
      <c r="D197" s="256">
        <f t="shared" si="117"/>
        <v>164.58144347396137</v>
      </c>
      <c r="E197" s="248">
        <v>19.5</v>
      </c>
      <c r="F197" s="256">
        <f t="shared" si="120"/>
        <v>62.67857142857143</v>
      </c>
      <c r="G197" s="256">
        <f t="shared" si="121"/>
        <v>41.00989700082367</v>
      </c>
      <c r="H197" s="256">
        <f t="shared" si="118"/>
        <v>0</v>
      </c>
      <c r="I197" s="4">
        <f t="shared" si="122"/>
        <v>43.33734885549552</v>
      </c>
      <c r="J197" s="4">
        <f t="shared" si="123"/>
        <v>207.9187923294569</v>
      </c>
      <c r="K197" s="171">
        <f t="shared" si="119"/>
        <v>1807.918792329457</v>
      </c>
      <c r="L197" s="2"/>
      <c r="M197" s="4">
        <f t="shared" si="124"/>
        <v>31</v>
      </c>
      <c r="N197" s="4">
        <f t="shared" si="125"/>
        <v>196.82312073261053</v>
      </c>
      <c r="O197" s="4">
        <f t="shared" si="126"/>
        <v>49.04377880184331</v>
      </c>
      <c r="P197" s="4">
        <f t="shared" si="127"/>
        <v>72.32142857142857</v>
      </c>
      <c r="Q197" s="4">
        <f t="shared" si="128"/>
        <v>63.663610899489285</v>
      </c>
    </row>
    <row r="198" spans="1:17" ht="15.75">
      <c r="A198" s="247" t="s">
        <v>433</v>
      </c>
      <c r="B198" s="248" t="s">
        <v>103</v>
      </c>
      <c r="C198" s="255">
        <v>1800</v>
      </c>
      <c r="D198" s="256">
        <f t="shared" si="117"/>
        <v>200</v>
      </c>
      <c r="E198" s="248">
        <v>18.5</v>
      </c>
      <c r="F198" s="256">
        <f t="shared" si="120"/>
        <v>59.464285714285715</v>
      </c>
      <c r="G198" s="256">
        <f t="shared" si="121"/>
        <v>49.83538378956057</v>
      </c>
      <c r="H198" s="256">
        <f t="shared" si="118"/>
        <v>0</v>
      </c>
      <c r="I198" s="4">
        <f t="shared" si="122"/>
        <v>19.257803849450298</v>
      </c>
      <c r="J198" s="4">
        <f t="shared" si="123"/>
        <v>219.25780384945028</v>
      </c>
      <c r="K198" s="171">
        <f t="shared" si="119"/>
        <v>1819.2578038494503</v>
      </c>
      <c r="L198" s="2"/>
      <c r="M198" s="4">
        <f t="shared" si="124"/>
        <v>31</v>
      </c>
      <c r="N198" s="4">
        <f t="shared" si="125"/>
        <v>196.82312073261053</v>
      </c>
      <c r="O198" s="4">
        <f t="shared" si="126"/>
        <v>49.04377880184331</v>
      </c>
      <c r="P198" s="4">
        <f t="shared" si="127"/>
        <v>72.32142857142857</v>
      </c>
      <c r="Q198" s="4">
        <f t="shared" si="128"/>
        <v>63.663610899489285</v>
      </c>
    </row>
    <row r="199" spans="1:17" ht="15.75">
      <c r="A199" s="247" t="s">
        <v>450</v>
      </c>
      <c r="B199" s="248" t="s">
        <v>44</v>
      </c>
      <c r="C199" s="255">
        <v>1800</v>
      </c>
      <c r="D199" s="256">
        <f t="shared" si="117"/>
        <v>200</v>
      </c>
      <c r="E199" s="248">
        <v>18.5</v>
      </c>
      <c r="F199" s="256">
        <f t="shared" si="120"/>
        <v>59.464285714285715</v>
      </c>
      <c r="G199" s="256">
        <f t="shared" si="121"/>
        <v>49.83538378956057</v>
      </c>
      <c r="H199" s="256">
        <f t="shared" si="118"/>
        <v>0</v>
      </c>
      <c r="I199" s="4">
        <f t="shared" si="122"/>
        <v>19.257803849450298</v>
      </c>
      <c r="J199" s="4">
        <f t="shared" si="123"/>
        <v>219.25780384945028</v>
      </c>
      <c r="K199" s="171">
        <f t="shared" si="119"/>
        <v>1819.2578038494503</v>
      </c>
      <c r="L199" s="2"/>
      <c r="M199" s="4">
        <f t="shared" si="124"/>
        <v>31</v>
      </c>
      <c r="N199" s="4">
        <f t="shared" si="125"/>
        <v>196.82312073261053</v>
      </c>
      <c r="O199" s="4">
        <f t="shared" si="126"/>
        <v>49.04377880184331</v>
      </c>
      <c r="P199" s="4">
        <f t="shared" si="127"/>
        <v>72.32142857142857</v>
      </c>
      <c r="Q199" s="4">
        <f t="shared" si="128"/>
        <v>63.663610899489285</v>
      </c>
    </row>
    <row r="200" spans="1:17" ht="15.75">
      <c r="A200" s="247" t="s">
        <v>451</v>
      </c>
      <c r="B200" s="248" t="s">
        <v>452</v>
      </c>
      <c r="C200" s="255">
        <v>1800</v>
      </c>
      <c r="D200" s="256">
        <f t="shared" si="117"/>
        <v>200</v>
      </c>
      <c r="E200" s="248">
        <v>18</v>
      </c>
      <c r="F200" s="256">
        <f t="shared" si="120"/>
        <v>57.857142857142854</v>
      </c>
      <c r="G200" s="256">
        <f t="shared" si="121"/>
        <v>49.83538378956057</v>
      </c>
      <c r="H200" s="256">
        <f t="shared" si="118"/>
        <v>0</v>
      </c>
      <c r="I200" s="4">
        <f t="shared" si="122"/>
        <v>16.043518135164575</v>
      </c>
      <c r="J200" s="4">
        <f t="shared" si="123"/>
        <v>216.04351813516456</v>
      </c>
      <c r="K200" s="171">
        <f t="shared" si="119"/>
        <v>1816.0435181351645</v>
      </c>
      <c r="L200" s="2"/>
      <c r="M200" s="4">
        <f t="shared" si="124"/>
        <v>31</v>
      </c>
      <c r="N200" s="4">
        <f t="shared" si="125"/>
        <v>196.82312073261053</v>
      </c>
      <c r="O200" s="4">
        <f t="shared" si="126"/>
        <v>49.04377880184331</v>
      </c>
      <c r="P200" s="4">
        <f t="shared" si="127"/>
        <v>72.32142857142857</v>
      </c>
      <c r="Q200" s="4">
        <f t="shared" si="128"/>
        <v>63.663610899489285</v>
      </c>
    </row>
    <row r="201" spans="1:17" ht="15.75">
      <c r="A201" s="247" t="s">
        <v>453</v>
      </c>
      <c r="B201" s="248" t="s">
        <v>44</v>
      </c>
      <c r="C201" s="257">
        <v>1764.1374632708125</v>
      </c>
      <c r="D201" s="256">
        <f t="shared" si="117"/>
        <v>164.13746327081253</v>
      </c>
      <c r="E201" s="248">
        <v>18</v>
      </c>
      <c r="F201" s="256">
        <f t="shared" si="120"/>
        <v>57.857142857142854</v>
      </c>
      <c r="G201" s="256">
        <f t="shared" si="121"/>
        <v>40.899267381729224</v>
      </c>
      <c r="H201" s="256">
        <f t="shared" si="118"/>
        <v>0</v>
      </c>
      <c r="I201" s="4">
        <f t="shared" si="122"/>
        <v>33.91575095082726</v>
      </c>
      <c r="J201" s="4">
        <f t="shared" si="123"/>
        <v>198.0532142216398</v>
      </c>
      <c r="K201" s="171">
        <f t="shared" si="119"/>
        <v>1798.0532142216398</v>
      </c>
      <c r="L201" s="2"/>
      <c r="M201" s="4">
        <f t="shared" si="124"/>
        <v>31</v>
      </c>
      <c r="N201" s="4">
        <f t="shared" si="125"/>
        <v>196.82312073261053</v>
      </c>
      <c r="O201" s="4">
        <f t="shared" si="126"/>
        <v>49.04377880184331</v>
      </c>
      <c r="P201" s="4">
        <f t="shared" si="127"/>
        <v>72.32142857142857</v>
      </c>
      <c r="Q201" s="4">
        <f t="shared" si="128"/>
        <v>63.663610899489285</v>
      </c>
    </row>
    <row r="202" spans="1:17" ht="15.75">
      <c r="A202" s="247" t="s">
        <v>424</v>
      </c>
      <c r="B202" s="248" t="s">
        <v>44</v>
      </c>
      <c r="C202" s="257">
        <v>1816.742549143338</v>
      </c>
      <c r="D202" s="256">
        <f t="shared" si="117"/>
        <v>216.742549143338</v>
      </c>
      <c r="E202" s="248">
        <v>18</v>
      </c>
      <c r="F202" s="256">
        <f t="shared" si="120"/>
        <v>57.857142857142854</v>
      </c>
      <c r="G202" s="256">
        <f t="shared" si="121"/>
        <v>54.00724060042971</v>
      </c>
      <c r="H202" s="256">
        <f t="shared" si="118"/>
        <v>0</v>
      </c>
      <c r="I202" s="4">
        <f t="shared" si="122"/>
        <v>7.699804513426287</v>
      </c>
      <c r="J202" s="4">
        <f t="shared" si="123"/>
        <v>224.44235365676428</v>
      </c>
      <c r="K202" s="171">
        <f t="shared" si="119"/>
        <v>1824.4423536567642</v>
      </c>
      <c r="L202" s="2"/>
      <c r="M202" s="4">
        <f t="shared" si="124"/>
        <v>31</v>
      </c>
      <c r="N202" s="4">
        <f t="shared" si="125"/>
        <v>196.82312073261053</v>
      </c>
      <c r="O202" s="4">
        <f t="shared" si="126"/>
        <v>49.04377880184331</v>
      </c>
      <c r="P202" s="4">
        <f t="shared" si="127"/>
        <v>72.32142857142857</v>
      </c>
      <c r="Q202" s="4">
        <f t="shared" si="128"/>
        <v>63.663610899489285</v>
      </c>
    </row>
    <row r="203" spans="1:17" ht="15.75">
      <c r="A203" s="247" t="s">
        <v>454</v>
      </c>
      <c r="B203" s="248" t="s">
        <v>109</v>
      </c>
      <c r="C203" s="255">
        <v>1800</v>
      </c>
      <c r="D203" s="256">
        <f t="shared" si="117"/>
        <v>200</v>
      </c>
      <c r="E203" s="248">
        <v>17.5</v>
      </c>
      <c r="F203" s="256">
        <f t="shared" si="120"/>
        <v>56.25</v>
      </c>
      <c r="G203" s="256">
        <f t="shared" si="121"/>
        <v>49.83538378956057</v>
      </c>
      <c r="H203" s="256">
        <f t="shared" si="118"/>
        <v>0</v>
      </c>
      <c r="I203" s="4">
        <f t="shared" si="122"/>
        <v>12.829232420878867</v>
      </c>
      <c r="J203" s="4">
        <f t="shared" si="123"/>
        <v>212.82923242087887</v>
      </c>
      <c r="K203" s="171">
        <f t="shared" si="119"/>
        <v>1812.829232420879</v>
      </c>
      <c r="L203" s="2"/>
      <c r="M203" s="4">
        <f t="shared" si="124"/>
        <v>31</v>
      </c>
      <c r="N203" s="4">
        <f t="shared" si="125"/>
        <v>196.82312073261053</v>
      </c>
      <c r="O203" s="4">
        <f t="shared" si="126"/>
        <v>49.04377880184331</v>
      </c>
      <c r="P203" s="4">
        <f t="shared" si="127"/>
        <v>72.32142857142857</v>
      </c>
      <c r="Q203" s="4">
        <f t="shared" si="128"/>
        <v>63.663610899489285</v>
      </c>
    </row>
    <row r="204" spans="1:17" ht="15.75">
      <c r="A204" s="247" t="s">
        <v>455</v>
      </c>
      <c r="B204" s="248" t="s">
        <v>44</v>
      </c>
      <c r="C204" s="257">
        <v>1817.31566820276</v>
      </c>
      <c r="D204" s="256">
        <f t="shared" si="117"/>
        <v>217.31566820275998</v>
      </c>
      <c r="E204" s="248">
        <v>17</v>
      </c>
      <c r="F204" s="256">
        <f t="shared" si="120"/>
        <v>54.642857142857146</v>
      </c>
      <c r="G204" s="256">
        <f t="shared" si="121"/>
        <v>54.150048641846745</v>
      </c>
      <c r="H204" s="256">
        <f t="shared" si="118"/>
        <v>0</v>
      </c>
      <c r="I204" s="4">
        <f t="shared" si="122"/>
        <v>0.9856170020208026</v>
      </c>
      <c r="J204" s="4">
        <f t="shared" si="123"/>
        <v>218.30128520478078</v>
      </c>
      <c r="K204" s="171">
        <f t="shared" si="119"/>
        <v>1818.3012852047807</v>
      </c>
      <c r="L204" s="2"/>
      <c r="M204" s="4">
        <f t="shared" si="124"/>
        <v>31</v>
      </c>
      <c r="N204" s="4">
        <f t="shared" si="125"/>
        <v>196.82312073261053</v>
      </c>
      <c r="O204" s="4">
        <f t="shared" si="126"/>
        <v>49.04377880184331</v>
      </c>
      <c r="P204" s="4">
        <f t="shared" si="127"/>
        <v>72.32142857142857</v>
      </c>
      <c r="Q204" s="4">
        <f t="shared" si="128"/>
        <v>63.663610899489285</v>
      </c>
    </row>
    <row r="205" spans="1:17" ht="15.75">
      <c r="A205" s="247" t="s">
        <v>440</v>
      </c>
      <c r="B205" s="248" t="s">
        <v>44</v>
      </c>
      <c r="C205" s="255">
        <v>1800</v>
      </c>
      <c r="D205" s="256">
        <f t="shared" si="117"/>
        <v>200</v>
      </c>
      <c r="E205" s="248">
        <v>17</v>
      </c>
      <c r="F205" s="256">
        <f t="shared" si="120"/>
        <v>54.642857142857146</v>
      </c>
      <c r="G205" s="256">
        <f t="shared" si="121"/>
        <v>49.83538378956057</v>
      </c>
      <c r="H205" s="256">
        <f t="shared" si="118"/>
        <v>0</v>
      </c>
      <c r="I205" s="4">
        <f t="shared" si="122"/>
        <v>9.614946706593159</v>
      </c>
      <c r="J205" s="4">
        <f t="shared" si="123"/>
        <v>209.61494670659317</v>
      </c>
      <c r="K205" s="171">
        <f t="shared" si="119"/>
        <v>1809.6149467065932</v>
      </c>
      <c r="L205" s="2"/>
      <c r="M205" s="4">
        <f t="shared" si="124"/>
        <v>31</v>
      </c>
      <c r="N205" s="4">
        <f t="shared" si="125"/>
        <v>196.82312073261053</v>
      </c>
      <c r="O205" s="4">
        <f t="shared" si="126"/>
        <v>49.04377880184331</v>
      </c>
      <c r="P205" s="4">
        <f t="shared" si="127"/>
        <v>72.32142857142857</v>
      </c>
      <c r="Q205" s="4">
        <f t="shared" si="128"/>
        <v>63.663610899489285</v>
      </c>
    </row>
    <row r="206" spans="1:17" ht="15.75">
      <c r="A206" s="247" t="s">
        <v>430</v>
      </c>
      <c r="B206" s="248" t="s">
        <v>110</v>
      </c>
      <c r="C206" s="257">
        <v>1775.82965035003</v>
      </c>
      <c r="D206" s="256">
        <f t="shared" si="117"/>
        <v>175.82965035003008</v>
      </c>
      <c r="E206" s="248">
        <v>16</v>
      </c>
      <c r="F206" s="256">
        <f t="shared" si="120"/>
        <v>51.42857142857143</v>
      </c>
      <c r="G206" s="256">
        <f t="shared" si="121"/>
        <v>43.81269053388996</v>
      </c>
      <c r="H206" s="256">
        <f t="shared" si="118"/>
        <v>0</v>
      </c>
      <c r="I206" s="4">
        <f t="shared" si="122"/>
        <v>15.231761789362935</v>
      </c>
      <c r="J206" s="4">
        <f t="shared" si="123"/>
        <v>191.061412139393</v>
      </c>
      <c r="K206" s="171">
        <f t="shared" si="119"/>
        <v>1791.061412139393</v>
      </c>
      <c r="L206" s="2"/>
      <c r="M206" s="4">
        <f t="shared" si="124"/>
        <v>31</v>
      </c>
      <c r="N206" s="4">
        <f t="shared" si="125"/>
        <v>196.82312073261053</v>
      </c>
      <c r="O206" s="4">
        <f t="shared" si="126"/>
        <v>49.04377880184331</v>
      </c>
      <c r="P206" s="4">
        <f t="shared" si="127"/>
        <v>72.32142857142857</v>
      </c>
      <c r="Q206" s="4">
        <f t="shared" si="128"/>
        <v>63.663610899489285</v>
      </c>
    </row>
    <row r="207" spans="1:17" ht="15.75">
      <c r="A207" s="247" t="s">
        <v>456</v>
      </c>
      <c r="B207" s="248" t="s">
        <v>44</v>
      </c>
      <c r="C207" s="255">
        <v>1800</v>
      </c>
      <c r="D207" s="256">
        <f t="shared" si="117"/>
        <v>200</v>
      </c>
      <c r="E207" s="248">
        <v>15.5</v>
      </c>
      <c r="F207" s="256">
        <f t="shared" si="120"/>
        <v>49.82142857142857</v>
      </c>
      <c r="G207" s="256">
        <f t="shared" si="121"/>
        <v>49.83538378956057</v>
      </c>
      <c r="H207" s="256">
        <f t="shared" si="118"/>
        <v>0</v>
      </c>
      <c r="I207" s="4">
        <f t="shared" si="122"/>
        <v>-0.027910436263994143</v>
      </c>
      <c r="J207" s="4">
        <f t="shared" si="123"/>
        <v>199.972089563736</v>
      </c>
      <c r="K207" s="171">
        <f t="shared" si="119"/>
        <v>1799.972089563736</v>
      </c>
      <c r="L207" s="2"/>
      <c r="M207" s="4">
        <f t="shared" si="124"/>
        <v>31</v>
      </c>
      <c r="N207" s="4">
        <f t="shared" si="125"/>
        <v>196.82312073261053</v>
      </c>
      <c r="O207" s="4">
        <f t="shared" si="126"/>
        <v>49.04377880184331</v>
      </c>
      <c r="P207" s="4">
        <f t="shared" si="127"/>
        <v>72.32142857142857</v>
      </c>
      <c r="Q207" s="4">
        <f t="shared" si="128"/>
        <v>63.663610899489285</v>
      </c>
    </row>
    <row r="208" spans="1:17" ht="15.75">
      <c r="A208" s="247" t="s">
        <v>436</v>
      </c>
      <c r="B208" s="248" t="s">
        <v>44</v>
      </c>
      <c r="C208" s="257">
        <v>1761.204931494653</v>
      </c>
      <c r="D208" s="256">
        <f t="shared" si="117"/>
        <v>161.204931494653</v>
      </c>
      <c r="E208" s="248">
        <v>15</v>
      </c>
      <c r="F208" s="256">
        <f t="shared" si="120"/>
        <v>48.214285714285715</v>
      </c>
      <c r="G208" s="256">
        <f t="shared" si="121"/>
        <v>40.16854814902926</v>
      </c>
      <c r="H208" s="256">
        <f t="shared" si="118"/>
        <v>0</v>
      </c>
      <c r="I208" s="4">
        <f t="shared" si="122"/>
        <v>16.091475130512904</v>
      </c>
      <c r="J208" s="4">
        <f t="shared" si="123"/>
        <v>177.2964066251659</v>
      </c>
      <c r="K208" s="171">
        <f t="shared" si="119"/>
        <v>1777.296406625166</v>
      </c>
      <c r="L208" s="2"/>
      <c r="M208" s="4">
        <f t="shared" si="124"/>
        <v>31</v>
      </c>
      <c r="N208" s="4">
        <f t="shared" si="125"/>
        <v>196.82312073261053</v>
      </c>
      <c r="O208" s="4">
        <f t="shared" si="126"/>
        <v>49.04377880184331</v>
      </c>
      <c r="P208" s="4">
        <f t="shared" si="127"/>
        <v>72.32142857142857</v>
      </c>
      <c r="Q208" s="4">
        <f t="shared" si="128"/>
        <v>63.663610899489285</v>
      </c>
    </row>
    <row r="209" spans="1:17" ht="15.75">
      <c r="A209" s="247" t="s">
        <v>432</v>
      </c>
      <c r="B209" s="248" t="s">
        <v>44</v>
      </c>
      <c r="C209" s="255">
        <v>1800</v>
      </c>
      <c r="D209" s="256">
        <f t="shared" si="117"/>
        <v>200</v>
      </c>
      <c r="E209" s="248">
        <v>15</v>
      </c>
      <c r="F209" s="256">
        <f t="shared" si="120"/>
        <v>48.214285714285715</v>
      </c>
      <c r="G209" s="256">
        <f t="shared" si="121"/>
        <v>49.83538378956057</v>
      </c>
      <c r="H209" s="256">
        <f t="shared" si="118"/>
        <v>0</v>
      </c>
      <c r="I209" s="4">
        <f t="shared" si="122"/>
        <v>-3.2421961505497023</v>
      </c>
      <c r="J209" s="4">
        <f t="shared" si="123"/>
        <v>196.75780384945028</v>
      </c>
      <c r="K209" s="171">
        <f t="shared" si="119"/>
        <v>1796.7578038494503</v>
      </c>
      <c r="L209" s="2"/>
      <c r="M209" s="4">
        <f t="shared" si="124"/>
        <v>31</v>
      </c>
      <c r="N209" s="4">
        <f t="shared" si="125"/>
        <v>196.82312073261053</v>
      </c>
      <c r="O209" s="4">
        <f t="shared" si="126"/>
        <v>49.04377880184331</v>
      </c>
      <c r="P209" s="4">
        <f t="shared" si="127"/>
        <v>72.32142857142857</v>
      </c>
      <c r="Q209" s="4">
        <f t="shared" si="128"/>
        <v>63.663610899489285</v>
      </c>
    </row>
    <row r="210" spans="1:17" ht="15.75">
      <c r="A210" s="247" t="s">
        <v>437</v>
      </c>
      <c r="B210" s="248" t="s">
        <v>42</v>
      </c>
      <c r="C210" s="255">
        <v>1800</v>
      </c>
      <c r="D210" s="256">
        <f t="shared" si="117"/>
        <v>200</v>
      </c>
      <c r="E210" s="248">
        <v>14.5</v>
      </c>
      <c r="F210" s="256">
        <f t="shared" si="120"/>
        <v>46.607142857142854</v>
      </c>
      <c r="G210" s="256">
        <f t="shared" si="121"/>
        <v>49.83538378956057</v>
      </c>
      <c r="H210" s="256">
        <f t="shared" si="118"/>
        <v>0</v>
      </c>
      <c r="I210" s="4">
        <f t="shared" si="122"/>
        <v>-6.456481864835425</v>
      </c>
      <c r="J210" s="4">
        <f t="shared" si="123"/>
        <v>193.54351813516456</v>
      </c>
      <c r="K210" s="171">
        <f t="shared" si="119"/>
        <v>1793.5435181351645</v>
      </c>
      <c r="L210" s="2"/>
      <c r="M210" s="4">
        <f t="shared" si="124"/>
        <v>31</v>
      </c>
      <c r="N210" s="4">
        <f t="shared" si="125"/>
        <v>196.82312073261053</v>
      </c>
      <c r="O210" s="4">
        <f t="shared" si="126"/>
        <v>49.04377880184331</v>
      </c>
      <c r="P210" s="4">
        <f t="shared" si="127"/>
        <v>72.32142857142857</v>
      </c>
      <c r="Q210" s="4">
        <f t="shared" si="128"/>
        <v>63.663610899489285</v>
      </c>
    </row>
    <row r="211" spans="1:17" ht="15.75">
      <c r="A211" s="247" t="s">
        <v>443</v>
      </c>
      <c r="B211" s="248" t="s">
        <v>44</v>
      </c>
      <c r="C211" s="255">
        <v>1800</v>
      </c>
      <c r="D211" s="256">
        <f t="shared" si="117"/>
        <v>200</v>
      </c>
      <c r="E211" s="248">
        <v>14.5</v>
      </c>
      <c r="F211" s="256">
        <f t="shared" si="120"/>
        <v>46.607142857142854</v>
      </c>
      <c r="G211" s="256">
        <f t="shared" si="121"/>
        <v>49.83538378956057</v>
      </c>
      <c r="H211" s="256">
        <f t="shared" si="118"/>
        <v>0</v>
      </c>
      <c r="I211" s="4">
        <f t="shared" si="122"/>
        <v>-6.456481864835425</v>
      </c>
      <c r="J211" s="4">
        <f t="shared" si="123"/>
        <v>193.54351813516456</v>
      </c>
      <c r="K211" s="171">
        <f t="shared" si="119"/>
        <v>1793.5435181351645</v>
      </c>
      <c r="L211" s="2"/>
      <c r="M211" s="4">
        <f t="shared" si="124"/>
        <v>31</v>
      </c>
      <c r="N211" s="4">
        <f t="shared" si="125"/>
        <v>196.82312073261053</v>
      </c>
      <c r="O211" s="4">
        <f t="shared" si="126"/>
        <v>49.04377880184331</v>
      </c>
      <c r="P211" s="4">
        <f t="shared" si="127"/>
        <v>72.32142857142857</v>
      </c>
      <c r="Q211" s="4">
        <f t="shared" si="128"/>
        <v>63.663610899489285</v>
      </c>
    </row>
    <row r="212" spans="1:17" ht="15.75">
      <c r="A212" s="247" t="s">
        <v>445</v>
      </c>
      <c r="B212" s="248" t="s">
        <v>44</v>
      </c>
      <c r="C212" s="255">
        <v>1800</v>
      </c>
      <c r="D212" s="256">
        <f t="shared" si="117"/>
        <v>200</v>
      </c>
      <c r="E212" s="248">
        <v>14</v>
      </c>
      <c r="F212" s="256">
        <f t="shared" si="120"/>
        <v>45</v>
      </c>
      <c r="G212" s="256">
        <f t="shared" si="121"/>
        <v>49.83538378956057</v>
      </c>
      <c r="H212" s="256">
        <f t="shared" si="118"/>
        <v>0</v>
      </c>
      <c r="I212" s="4">
        <f t="shared" si="122"/>
        <v>-9.670767579121133</v>
      </c>
      <c r="J212" s="4">
        <f t="shared" si="123"/>
        <v>190.32923242087887</v>
      </c>
      <c r="K212" s="171">
        <f t="shared" si="119"/>
        <v>1790.329232420879</v>
      </c>
      <c r="L212" s="2"/>
      <c r="M212" s="4">
        <f t="shared" si="124"/>
        <v>31</v>
      </c>
      <c r="N212" s="4">
        <f t="shared" si="125"/>
        <v>196.82312073261053</v>
      </c>
      <c r="O212" s="4">
        <f t="shared" si="126"/>
        <v>49.04377880184331</v>
      </c>
      <c r="P212" s="4">
        <f t="shared" si="127"/>
        <v>72.32142857142857</v>
      </c>
      <c r="Q212" s="4">
        <f t="shared" si="128"/>
        <v>63.663610899489285</v>
      </c>
    </row>
    <row r="213" spans="1:17" ht="15.75">
      <c r="A213" s="247" t="s">
        <v>457</v>
      </c>
      <c r="B213" s="248" t="s">
        <v>44</v>
      </c>
      <c r="C213" s="257">
        <v>1760.125</v>
      </c>
      <c r="D213" s="256">
        <f t="shared" si="117"/>
        <v>160.125</v>
      </c>
      <c r="E213" s="248">
        <v>14</v>
      </c>
      <c r="F213" s="256">
        <f t="shared" si="120"/>
        <v>45</v>
      </c>
      <c r="G213" s="256">
        <f t="shared" si="121"/>
        <v>39.89945414651693</v>
      </c>
      <c r="H213" s="256">
        <f t="shared" si="118"/>
        <v>0</v>
      </c>
      <c r="I213" s="4">
        <f t="shared" si="122"/>
        <v>10.201091706966139</v>
      </c>
      <c r="J213" s="4">
        <f t="shared" si="123"/>
        <v>170.32609170696614</v>
      </c>
      <c r="K213" s="171">
        <f t="shared" si="119"/>
        <v>1770.326091706966</v>
      </c>
      <c r="L213" s="2"/>
      <c r="M213" s="4">
        <f t="shared" si="124"/>
        <v>31</v>
      </c>
      <c r="N213" s="4">
        <f t="shared" si="125"/>
        <v>196.82312073261053</v>
      </c>
      <c r="O213" s="4">
        <f t="shared" si="126"/>
        <v>49.04377880184331</v>
      </c>
      <c r="P213" s="4">
        <f t="shared" si="127"/>
        <v>72.32142857142857</v>
      </c>
      <c r="Q213" s="4">
        <f t="shared" si="128"/>
        <v>63.663610899489285</v>
      </c>
    </row>
    <row r="214" spans="1:17" ht="15.75">
      <c r="A214" s="247" t="s">
        <v>438</v>
      </c>
      <c r="B214" s="248" t="s">
        <v>44</v>
      </c>
      <c r="C214" s="255">
        <v>1800</v>
      </c>
      <c r="D214" s="256">
        <f t="shared" si="117"/>
        <v>200</v>
      </c>
      <c r="E214" s="248">
        <v>13.5</v>
      </c>
      <c r="F214" s="256">
        <f t="shared" si="120"/>
        <v>43.392857142857146</v>
      </c>
      <c r="G214" s="256">
        <f aca="true" t="shared" si="129" ref="G214:G224">(D214*O214)/N214</f>
        <v>49.83538378956057</v>
      </c>
      <c r="H214" s="256">
        <f aca="true" t="shared" si="130" ref="H214:H224">IF(G214&gt;P214,O214+(G214-O214)*(P214-O214)/(Q214-O214),0)</f>
        <v>0</v>
      </c>
      <c r="I214" s="4">
        <f aca="true" t="shared" si="131" ref="I214:I224">IF(H214&gt;0,$D$24*(F214-H214),$D$24*(F214-G214))</f>
        <v>-12.885053293406841</v>
      </c>
      <c r="J214" s="4">
        <f aca="true" t="shared" si="132" ref="J214:J224">D214+I214</f>
        <v>187.11494670659317</v>
      </c>
      <c r="K214" s="171">
        <f t="shared" si="119"/>
        <v>1787.1149467065932</v>
      </c>
      <c r="L214" s="47"/>
      <c r="M214" s="4">
        <f t="shared" si="124"/>
        <v>31</v>
      </c>
      <c r="N214" s="4">
        <f t="shared" si="125"/>
        <v>196.82312073261053</v>
      </c>
      <c r="O214" s="4">
        <f t="shared" si="126"/>
        <v>49.04377880184331</v>
      </c>
      <c r="P214" s="4">
        <f t="shared" si="127"/>
        <v>72.32142857142857</v>
      </c>
      <c r="Q214" s="4">
        <f t="shared" si="128"/>
        <v>63.663610899489285</v>
      </c>
    </row>
    <row r="215" spans="1:17" ht="15.75">
      <c r="A215" s="247" t="s">
        <v>442</v>
      </c>
      <c r="B215" s="248" t="s">
        <v>294</v>
      </c>
      <c r="C215" s="257">
        <v>1778.7442396313363</v>
      </c>
      <c r="D215" s="256">
        <f t="shared" si="117"/>
        <v>178.7442396313363</v>
      </c>
      <c r="E215" s="248">
        <v>13.5</v>
      </c>
      <c r="F215" s="256">
        <f t="shared" si="120"/>
        <v>43.392857142857146</v>
      </c>
      <c r="G215" s="256">
        <f t="shared" si="129"/>
        <v>44.53893891100414</v>
      </c>
      <c r="H215" s="256">
        <f t="shared" si="130"/>
        <v>0</v>
      </c>
      <c r="I215" s="4">
        <f t="shared" si="131"/>
        <v>-2.292163536293984</v>
      </c>
      <c r="J215" s="4">
        <f t="shared" si="132"/>
        <v>176.45207609504234</v>
      </c>
      <c r="K215" s="171">
        <f t="shared" si="119"/>
        <v>1776.4520760950422</v>
      </c>
      <c r="L215" s="47"/>
      <c r="M215" s="4">
        <f t="shared" si="124"/>
        <v>31</v>
      </c>
      <c r="N215" s="4">
        <f t="shared" si="125"/>
        <v>196.82312073261053</v>
      </c>
      <c r="O215" s="4">
        <f t="shared" si="126"/>
        <v>49.04377880184331</v>
      </c>
      <c r="P215" s="4">
        <f t="shared" si="127"/>
        <v>72.32142857142857</v>
      </c>
      <c r="Q215" s="4">
        <f t="shared" si="128"/>
        <v>63.663610899489285</v>
      </c>
    </row>
    <row r="216" spans="1:17" ht="15.75">
      <c r="A216" s="247" t="s">
        <v>446</v>
      </c>
      <c r="B216" s="248" t="s">
        <v>44</v>
      </c>
      <c r="C216" s="255">
        <v>1800</v>
      </c>
      <c r="D216" s="256">
        <f t="shared" si="117"/>
        <v>200</v>
      </c>
      <c r="E216" s="248">
        <v>13.5</v>
      </c>
      <c r="F216" s="256">
        <f t="shared" si="120"/>
        <v>43.392857142857146</v>
      </c>
      <c r="G216" s="256">
        <f t="shared" si="129"/>
        <v>49.83538378956057</v>
      </c>
      <c r="H216" s="256">
        <f t="shared" si="130"/>
        <v>0</v>
      </c>
      <c r="I216" s="4">
        <f t="shared" si="131"/>
        <v>-12.885053293406841</v>
      </c>
      <c r="J216" s="4">
        <f t="shared" si="132"/>
        <v>187.11494670659317</v>
      </c>
      <c r="K216" s="171">
        <f t="shared" si="119"/>
        <v>1787.1149467065932</v>
      </c>
      <c r="L216" s="47"/>
      <c r="M216" s="4">
        <f t="shared" si="124"/>
        <v>31</v>
      </c>
      <c r="N216" s="4">
        <f t="shared" si="125"/>
        <v>196.82312073261053</v>
      </c>
      <c r="O216" s="4">
        <f t="shared" si="126"/>
        <v>49.04377880184331</v>
      </c>
      <c r="P216" s="4">
        <f t="shared" si="127"/>
        <v>72.32142857142857</v>
      </c>
      <c r="Q216" s="4">
        <f t="shared" si="128"/>
        <v>63.663610899489285</v>
      </c>
    </row>
    <row r="217" spans="1:17" ht="15.75">
      <c r="A217" s="247" t="s">
        <v>425</v>
      </c>
      <c r="B217" s="248" t="s">
        <v>44</v>
      </c>
      <c r="C217" s="255">
        <v>1800</v>
      </c>
      <c r="D217" s="256">
        <f t="shared" si="117"/>
        <v>200</v>
      </c>
      <c r="E217" s="248">
        <v>13</v>
      </c>
      <c r="F217" s="256">
        <f t="shared" si="120"/>
        <v>41.785714285714285</v>
      </c>
      <c r="G217" s="256">
        <f t="shared" si="129"/>
        <v>49.83538378956057</v>
      </c>
      <c r="H217" s="256">
        <f t="shared" si="130"/>
        <v>0</v>
      </c>
      <c r="I217" s="4">
        <f t="shared" si="131"/>
        <v>-16.099339007692564</v>
      </c>
      <c r="J217" s="4">
        <f t="shared" si="132"/>
        <v>183.90066099230745</v>
      </c>
      <c r="K217" s="171">
        <f t="shared" si="119"/>
        <v>1783.9006609923074</v>
      </c>
      <c r="L217" s="47"/>
      <c r="M217" s="4">
        <f t="shared" si="124"/>
        <v>31</v>
      </c>
      <c r="N217" s="4">
        <f t="shared" si="125"/>
        <v>196.82312073261053</v>
      </c>
      <c r="O217" s="4">
        <f t="shared" si="126"/>
        <v>49.04377880184331</v>
      </c>
      <c r="P217" s="4">
        <f t="shared" si="127"/>
        <v>72.32142857142857</v>
      </c>
      <c r="Q217" s="4">
        <f t="shared" si="128"/>
        <v>63.663610899489285</v>
      </c>
    </row>
    <row r="218" spans="1:17" ht="15.75">
      <c r="A218" s="247" t="s">
        <v>434</v>
      </c>
      <c r="B218" s="248" t="s">
        <v>276</v>
      </c>
      <c r="C218" s="255">
        <v>1800</v>
      </c>
      <c r="D218" s="256">
        <f t="shared" si="117"/>
        <v>200</v>
      </c>
      <c r="E218" s="248">
        <v>12.5</v>
      </c>
      <c r="F218" s="256">
        <f t="shared" si="120"/>
        <v>40.17857142857143</v>
      </c>
      <c r="G218" s="256">
        <f t="shared" si="129"/>
        <v>49.83538378956057</v>
      </c>
      <c r="H218" s="256">
        <f t="shared" si="130"/>
        <v>0</v>
      </c>
      <c r="I218" s="4">
        <f t="shared" si="131"/>
        <v>-19.31362472197827</v>
      </c>
      <c r="J218" s="4">
        <f t="shared" si="132"/>
        <v>180.68637527802173</v>
      </c>
      <c r="K218" s="171">
        <f t="shared" si="119"/>
        <v>1780.6863752780218</v>
      </c>
      <c r="L218" s="47"/>
      <c r="M218" s="4">
        <f t="shared" si="124"/>
        <v>31</v>
      </c>
      <c r="N218" s="4">
        <f t="shared" si="125"/>
        <v>196.82312073261053</v>
      </c>
      <c r="O218" s="4">
        <f t="shared" si="126"/>
        <v>49.04377880184331</v>
      </c>
      <c r="P218" s="4">
        <f t="shared" si="127"/>
        <v>72.32142857142857</v>
      </c>
      <c r="Q218" s="4">
        <f t="shared" si="128"/>
        <v>63.663610899489285</v>
      </c>
    </row>
    <row r="219" spans="1:17" ht="15.75">
      <c r="A219" s="247" t="s">
        <v>458</v>
      </c>
      <c r="B219" s="248" t="s">
        <v>459</v>
      </c>
      <c r="C219" s="255">
        <v>1800</v>
      </c>
      <c r="D219" s="256">
        <f t="shared" si="117"/>
        <v>200</v>
      </c>
      <c r="E219" s="248">
        <v>12</v>
      </c>
      <c r="F219" s="256">
        <f t="shared" si="120"/>
        <v>38.57142857142857</v>
      </c>
      <c r="G219" s="256">
        <f t="shared" si="129"/>
        <v>49.83538378956057</v>
      </c>
      <c r="H219" s="256">
        <f t="shared" si="130"/>
        <v>0</v>
      </c>
      <c r="I219" s="4">
        <f t="shared" si="131"/>
        <v>-22.527910436263994</v>
      </c>
      <c r="J219" s="4">
        <f t="shared" si="132"/>
        <v>177.472089563736</v>
      </c>
      <c r="K219" s="171">
        <f t="shared" si="119"/>
        <v>1777.472089563736</v>
      </c>
      <c r="L219" s="47"/>
      <c r="M219" s="4">
        <f t="shared" si="124"/>
        <v>31</v>
      </c>
      <c r="N219" s="4">
        <f t="shared" si="125"/>
        <v>196.82312073261053</v>
      </c>
      <c r="O219" s="4">
        <f t="shared" si="126"/>
        <v>49.04377880184331</v>
      </c>
      <c r="P219" s="4">
        <f t="shared" si="127"/>
        <v>72.32142857142857</v>
      </c>
      <c r="Q219" s="4">
        <f t="shared" si="128"/>
        <v>63.663610899489285</v>
      </c>
    </row>
    <row r="220" spans="1:17" ht="15.75">
      <c r="A220" s="247" t="s">
        <v>460</v>
      </c>
      <c r="B220" s="248" t="s">
        <v>42</v>
      </c>
      <c r="C220" s="255">
        <v>1800</v>
      </c>
      <c r="D220" s="256">
        <f t="shared" si="117"/>
        <v>200</v>
      </c>
      <c r="E220" s="248">
        <v>12</v>
      </c>
      <c r="F220" s="256">
        <f t="shared" si="120"/>
        <v>38.57142857142857</v>
      </c>
      <c r="G220" s="256">
        <f t="shared" si="129"/>
        <v>49.83538378956057</v>
      </c>
      <c r="H220" s="256">
        <f t="shared" si="130"/>
        <v>0</v>
      </c>
      <c r="I220" s="4">
        <f t="shared" si="131"/>
        <v>-22.527910436263994</v>
      </c>
      <c r="J220" s="4">
        <f t="shared" si="132"/>
        <v>177.472089563736</v>
      </c>
      <c r="K220" s="171">
        <f t="shared" si="119"/>
        <v>1777.472089563736</v>
      </c>
      <c r="L220" s="47"/>
      <c r="M220" s="4">
        <f t="shared" si="124"/>
        <v>31</v>
      </c>
      <c r="N220" s="4">
        <f t="shared" si="125"/>
        <v>196.82312073261053</v>
      </c>
      <c r="O220" s="4">
        <f t="shared" si="126"/>
        <v>49.04377880184331</v>
      </c>
      <c r="P220" s="4">
        <f t="shared" si="127"/>
        <v>72.32142857142857</v>
      </c>
      <c r="Q220" s="4">
        <f t="shared" si="128"/>
        <v>63.663610899489285</v>
      </c>
    </row>
    <row r="221" spans="1:17" ht="15.75">
      <c r="A221" s="247" t="s">
        <v>435</v>
      </c>
      <c r="B221" s="248" t="s">
        <v>44</v>
      </c>
      <c r="C221" s="255">
        <v>1800</v>
      </c>
      <c r="D221" s="256">
        <f t="shared" si="117"/>
        <v>200</v>
      </c>
      <c r="E221" s="248">
        <v>12</v>
      </c>
      <c r="F221" s="256">
        <f t="shared" si="120"/>
        <v>38.57142857142857</v>
      </c>
      <c r="G221" s="256">
        <f t="shared" si="129"/>
        <v>49.83538378956057</v>
      </c>
      <c r="H221" s="256">
        <f t="shared" si="130"/>
        <v>0</v>
      </c>
      <c r="I221" s="4">
        <f t="shared" si="131"/>
        <v>-22.527910436263994</v>
      </c>
      <c r="J221" s="4">
        <f t="shared" si="132"/>
        <v>177.472089563736</v>
      </c>
      <c r="K221" s="171">
        <f t="shared" si="119"/>
        <v>1777.472089563736</v>
      </c>
      <c r="L221" s="47"/>
      <c r="M221" s="4">
        <f t="shared" si="124"/>
        <v>31</v>
      </c>
      <c r="N221" s="4">
        <f t="shared" si="125"/>
        <v>196.82312073261053</v>
      </c>
      <c r="O221" s="4">
        <f t="shared" si="126"/>
        <v>49.04377880184331</v>
      </c>
      <c r="P221" s="4">
        <f t="shared" si="127"/>
        <v>72.32142857142857</v>
      </c>
      <c r="Q221" s="4">
        <f t="shared" si="128"/>
        <v>63.663610899489285</v>
      </c>
    </row>
    <row r="222" spans="1:17" ht="15.75">
      <c r="A222" s="247" t="s">
        <v>461</v>
      </c>
      <c r="B222" s="248" t="s">
        <v>44</v>
      </c>
      <c r="C222" s="255">
        <v>1800</v>
      </c>
      <c r="D222" s="256">
        <f t="shared" si="117"/>
        <v>200</v>
      </c>
      <c r="E222" s="248">
        <v>12</v>
      </c>
      <c r="F222" s="256">
        <f t="shared" si="120"/>
        <v>38.57142857142857</v>
      </c>
      <c r="G222" s="256">
        <f t="shared" si="129"/>
        <v>49.83538378956057</v>
      </c>
      <c r="H222" s="256">
        <f t="shared" si="130"/>
        <v>0</v>
      </c>
      <c r="I222" s="4">
        <f t="shared" si="131"/>
        <v>-22.527910436263994</v>
      </c>
      <c r="J222" s="4">
        <f t="shared" si="132"/>
        <v>177.472089563736</v>
      </c>
      <c r="K222" s="171">
        <f t="shared" si="119"/>
        <v>1777.472089563736</v>
      </c>
      <c r="L222" s="47"/>
      <c r="M222" s="4">
        <f t="shared" si="124"/>
        <v>31</v>
      </c>
      <c r="N222" s="4">
        <f t="shared" si="125"/>
        <v>196.82312073261053</v>
      </c>
      <c r="O222" s="4">
        <f t="shared" si="126"/>
        <v>49.04377880184331</v>
      </c>
      <c r="P222" s="4">
        <f t="shared" si="127"/>
        <v>72.32142857142857</v>
      </c>
      <c r="Q222" s="4">
        <f t="shared" si="128"/>
        <v>63.663610899489285</v>
      </c>
    </row>
    <row r="223" spans="1:17" ht="15.75">
      <c r="A223" s="247" t="s">
        <v>444</v>
      </c>
      <c r="B223" s="248" t="s">
        <v>44</v>
      </c>
      <c r="C223" s="255">
        <v>1800</v>
      </c>
      <c r="D223" s="256">
        <f t="shared" si="117"/>
        <v>200</v>
      </c>
      <c r="E223" s="248">
        <v>9.5</v>
      </c>
      <c r="F223" s="256">
        <f t="shared" si="120"/>
        <v>30.535714285714285</v>
      </c>
      <c r="G223" s="256">
        <f t="shared" si="129"/>
        <v>49.83538378956057</v>
      </c>
      <c r="H223" s="256">
        <f t="shared" si="130"/>
        <v>0</v>
      </c>
      <c r="I223" s="4">
        <f t="shared" si="131"/>
        <v>-38.59933900769256</v>
      </c>
      <c r="J223" s="4">
        <f t="shared" si="132"/>
        <v>161.40066099230745</v>
      </c>
      <c r="K223" s="171">
        <f t="shared" si="119"/>
        <v>1761.4006609923074</v>
      </c>
      <c r="L223" s="47"/>
      <c r="M223" s="4">
        <f t="shared" si="124"/>
        <v>31</v>
      </c>
      <c r="N223" s="4">
        <f t="shared" si="125"/>
        <v>196.82312073261053</v>
      </c>
      <c r="O223" s="4">
        <f t="shared" si="126"/>
        <v>49.04377880184331</v>
      </c>
      <c r="P223" s="4">
        <f t="shared" si="127"/>
        <v>72.32142857142857</v>
      </c>
      <c r="Q223" s="4">
        <f t="shared" si="128"/>
        <v>63.663610899489285</v>
      </c>
    </row>
    <row r="224" spans="1:17" ht="15.75">
      <c r="A224" s="247" t="s">
        <v>441</v>
      </c>
      <c r="B224" s="248" t="s">
        <v>44</v>
      </c>
      <c r="C224" s="257">
        <v>1786.0621231993828</v>
      </c>
      <c r="D224" s="256">
        <f t="shared" si="117"/>
        <v>186.06212319938277</v>
      </c>
      <c r="E224" s="248">
        <v>3.5</v>
      </c>
      <c r="F224" s="256">
        <f t="shared" si="120"/>
        <v>11.25</v>
      </c>
      <c r="G224" s="256">
        <f t="shared" si="129"/>
        <v>46.362386591708706</v>
      </c>
      <c r="H224" s="256">
        <f t="shared" si="130"/>
        <v>0</v>
      </c>
      <c r="I224" s="4">
        <f t="shared" si="131"/>
        <v>-70.22477318341741</v>
      </c>
      <c r="J224" s="4">
        <f t="shared" si="132"/>
        <v>115.83735001596536</v>
      </c>
      <c r="K224" s="171">
        <f t="shared" si="119"/>
        <v>1715.8373500159653</v>
      </c>
      <c r="L224" s="47"/>
      <c r="M224" s="4">
        <f t="shared" si="124"/>
        <v>31</v>
      </c>
      <c r="N224" s="4">
        <f t="shared" si="125"/>
        <v>196.82312073261053</v>
      </c>
      <c r="O224" s="4">
        <f t="shared" si="126"/>
        <v>49.04377880184331</v>
      </c>
      <c r="P224" s="4">
        <f t="shared" si="127"/>
        <v>72.32142857142857</v>
      </c>
      <c r="Q224" s="4">
        <f t="shared" si="128"/>
        <v>63.663610899489285</v>
      </c>
    </row>
    <row r="225" spans="1:17" ht="15.75">
      <c r="A225" s="141"/>
      <c r="B225" s="111"/>
      <c r="C225" s="112"/>
      <c r="D225" s="46"/>
      <c r="E225" s="181"/>
      <c r="F225" s="46"/>
      <c r="G225" s="46"/>
      <c r="H225" s="46"/>
      <c r="I225" s="46"/>
      <c r="J225" s="46"/>
      <c r="K225" s="191"/>
      <c r="L225" s="47"/>
      <c r="M225" s="46"/>
      <c r="N225" s="46"/>
      <c r="O225" s="46"/>
      <c r="P225" s="46"/>
      <c r="Q225" s="46"/>
    </row>
    <row r="226" spans="1:17" ht="15.75">
      <c r="A226" s="207"/>
      <c r="B226" s="254"/>
      <c r="C226" s="112"/>
      <c r="D226" s="46"/>
      <c r="E226" s="254"/>
      <c r="F226" s="46"/>
      <c r="G226" s="46"/>
      <c r="H226" s="46"/>
      <c r="I226" s="143"/>
      <c r="J226" s="46"/>
      <c r="K226" s="48"/>
      <c r="L226" s="47"/>
      <c r="M226" s="46"/>
      <c r="N226" s="46"/>
      <c r="O226" s="46"/>
      <c r="P226" s="46"/>
      <c r="Q226" s="46"/>
    </row>
    <row r="227" spans="1:17" ht="15.75">
      <c r="A227" s="141"/>
      <c r="B227" s="111"/>
      <c r="C227" s="112"/>
      <c r="D227" s="46"/>
      <c r="E227" s="212"/>
      <c r="F227" s="46"/>
      <c r="G227" s="46"/>
      <c r="H227" s="46"/>
      <c r="I227" s="143"/>
      <c r="J227" s="46"/>
      <c r="K227" s="48"/>
      <c r="L227" s="47"/>
      <c r="M227" s="46"/>
      <c r="N227" s="46"/>
      <c r="O227" s="46"/>
      <c r="P227" s="46"/>
      <c r="Q227" s="46"/>
    </row>
    <row r="228" spans="3:7" ht="15.75">
      <c r="C228" s="86" t="s">
        <v>205</v>
      </c>
      <c r="E228" s="46"/>
      <c r="G228" s="46"/>
    </row>
    <row r="229" spans="1:17" ht="15.75">
      <c r="A229" s="68" t="s">
        <v>64</v>
      </c>
      <c r="B229" s="68" t="s">
        <v>65</v>
      </c>
      <c r="C229" s="69" t="s">
        <v>163</v>
      </c>
      <c r="D229" s="69" t="s">
        <v>164</v>
      </c>
      <c r="E229" s="70" t="s">
        <v>165</v>
      </c>
      <c r="F229" s="69" t="s">
        <v>166</v>
      </c>
      <c r="G229" s="71" t="s">
        <v>167</v>
      </c>
      <c r="H229" s="4" t="s">
        <v>240</v>
      </c>
      <c r="I229" s="4" t="s">
        <v>273</v>
      </c>
      <c r="J229" s="69" t="s">
        <v>319</v>
      </c>
      <c r="K229" s="4" t="s">
        <v>346</v>
      </c>
      <c r="L229" s="4" t="s">
        <v>384</v>
      </c>
      <c r="M229" s="4" t="s">
        <v>399</v>
      </c>
      <c r="N229" s="69" t="s">
        <v>319</v>
      </c>
      <c r="O229" s="198"/>
      <c r="Q229" s="198"/>
    </row>
    <row r="230" spans="1:17" ht="15">
      <c r="A230" s="52" t="s">
        <v>178</v>
      </c>
      <c r="B230" s="15" t="s">
        <v>42</v>
      </c>
      <c r="C230" s="4"/>
      <c r="D230" s="4"/>
      <c r="E230" s="4"/>
      <c r="F230" s="4">
        <v>1797.501424144277</v>
      </c>
      <c r="G230" s="4"/>
      <c r="H230" s="2"/>
      <c r="I230" s="2"/>
      <c r="J230" s="126"/>
      <c r="K230" s="2"/>
      <c r="L230" s="167"/>
      <c r="M230" s="18"/>
      <c r="N230" s="198"/>
      <c r="O230" s="198"/>
      <c r="Q230" s="198"/>
    </row>
    <row r="231" spans="1:17" ht="15">
      <c r="A231" s="107" t="s">
        <v>230</v>
      </c>
      <c r="B231" s="15" t="s">
        <v>44</v>
      </c>
      <c r="C231" s="4"/>
      <c r="D231" s="4">
        <v>1772.4125995823342</v>
      </c>
      <c r="E231" s="4"/>
      <c r="F231" s="4"/>
      <c r="G231" s="4"/>
      <c r="H231" s="2"/>
      <c r="I231" s="2"/>
      <c r="J231" s="84">
        <f>K135</f>
        <v>1744.7200460829492</v>
      </c>
      <c r="K231" s="2"/>
      <c r="L231" s="167"/>
      <c r="M231" s="18"/>
      <c r="N231" s="198"/>
      <c r="O231" s="198"/>
      <c r="Q231" s="198"/>
    </row>
    <row r="232" spans="1:17" ht="15">
      <c r="A232" s="52" t="s">
        <v>175</v>
      </c>
      <c r="B232" s="15" t="s">
        <v>40</v>
      </c>
      <c r="C232" s="4"/>
      <c r="D232" s="4"/>
      <c r="E232" s="4">
        <v>1814.1046902463947</v>
      </c>
      <c r="F232" s="4">
        <v>1820.206763662597</v>
      </c>
      <c r="G232" s="4"/>
      <c r="H232" s="2"/>
      <c r="I232" s="2"/>
      <c r="J232" s="126"/>
      <c r="K232" s="2"/>
      <c r="L232" s="167"/>
      <c r="M232" s="18"/>
      <c r="N232" s="198"/>
      <c r="O232" s="198"/>
      <c r="Q232" s="198"/>
    </row>
    <row r="233" spans="1:17" ht="15">
      <c r="A233" s="52" t="s">
        <v>156</v>
      </c>
      <c r="B233" s="15" t="s">
        <v>42</v>
      </c>
      <c r="C233" s="4"/>
      <c r="D233" s="4"/>
      <c r="E233" s="4"/>
      <c r="F233" s="4">
        <v>1791.0728527157055</v>
      </c>
      <c r="G233" s="4">
        <v>1817.111812312484</v>
      </c>
      <c r="H233" s="4">
        <f>K89</f>
        <v>1824.5813481351806</v>
      </c>
      <c r="I233" s="2"/>
      <c r="J233" s="126"/>
      <c r="K233" s="2"/>
      <c r="L233" s="167"/>
      <c r="M233" s="18"/>
      <c r="N233" s="198"/>
      <c r="O233" s="198"/>
      <c r="Q233" s="198"/>
    </row>
    <row r="234" spans="1:17" ht="15">
      <c r="A234" s="108" t="s">
        <v>71</v>
      </c>
      <c r="B234" s="15" t="s">
        <v>40</v>
      </c>
      <c r="C234" s="4"/>
      <c r="D234" s="4">
        <v>1798.12688529662</v>
      </c>
      <c r="E234" s="4"/>
      <c r="F234" s="4"/>
      <c r="G234" s="4"/>
      <c r="H234" s="2"/>
      <c r="I234" s="2"/>
      <c r="J234" s="126"/>
      <c r="K234" s="4"/>
      <c r="L234" s="167"/>
      <c r="M234" s="18"/>
      <c r="N234" s="198"/>
      <c r="O234" s="198"/>
      <c r="Q234" s="198"/>
    </row>
    <row r="235" spans="1:17" ht="15">
      <c r="A235" s="107" t="s">
        <v>229</v>
      </c>
      <c r="B235" s="15" t="s">
        <v>44</v>
      </c>
      <c r="C235" s="4">
        <v>1786.2857142857142</v>
      </c>
      <c r="D235" s="4">
        <v>1775.302266223219</v>
      </c>
      <c r="E235" s="4">
        <v>1769.889458617175</v>
      </c>
      <c r="F235" s="4"/>
      <c r="G235" s="4"/>
      <c r="H235" s="4">
        <f>K95</f>
        <v>1764.0023674195995</v>
      </c>
      <c r="J235" s="4">
        <v>1757.4988479262672</v>
      </c>
      <c r="K235" s="84"/>
      <c r="L235" s="167">
        <f>K167</f>
        <v>1761.204931494653</v>
      </c>
      <c r="M235" s="18"/>
      <c r="N235" s="198"/>
      <c r="O235" s="198"/>
      <c r="Q235" s="198"/>
    </row>
    <row r="236" spans="1:17" ht="15">
      <c r="A236" s="27" t="s">
        <v>35</v>
      </c>
      <c r="B236" s="15" t="s">
        <v>40</v>
      </c>
      <c r="C236" s="4">
        <v>1805.5714285714284</v>
      </c>
      <c r="D236" s="4"/>
      <c r="E236" s="4"/>
      <c r="F236" s="4"/>
      <c r="G236" s="4">
        <v>1796.0775748102847</v>
      </c>
      <c r="H236" s="4">
        <f>K94</f>
        <v>1789.7658642020074</v>
      </c>
      <c r="I236" s="2"/>
      <c r="J236" s="126"/>
      <c r="K236" s="2"/>
      <c r="L236" s="167"/>
      <c r="M236" s="18"/>
      <c r="N236" s="198"/>
      <c r="O236" s="198"/>
      <c r="Q236" s="198"/>
    </row>
    <row r="237" spans="1:17" ht="15">
      <c r="A237" s="107" t="s">
        <v>77</v>
      </c>
      <c r="B237" s="15" t="s">
        <v>42</v>
      </c>
      <c r="C237" s="4"/>
      <c r="D237" s="4">
        <v>1833.484028153763</v>
      </c>
      <c r="E237" s="4"/>
      <c r="F237" s="4">
        <v>1840.1664036606433</v>
      </c>
      <c r="G237" s="4">
        <v>1848.2980790365373</v>
      </c>
      <c r="H237" s="4">
        <f>K88</f>
        <v>1866.892167958385</v>
      </c>
      <c r="I237" s="4">
        <f>K104</f>
        <v>1860.5714285714284</v>
      </c>
      <c r="J237" s="126"/>
      <c r="K237" s="4"/>
      <c r="L237" s="167">
        <f>K163</f>
        <v>1833.1322526734446</v>
      </c>
      <c r="M237" s="18"/>
      <c r="N237" s="198"/>
      <c r="O237" s="198"/>
      <c r="Q237" s="198"/>
    </row>
    <row r="238" spans="1:17" ht="15">
      <c r="A238" s="27" t="s">
        <v>36</v>
      </c>
      <c r="B238" s="15" t="s">
        <v>42</v>
      </c>
      <c r="C238" s="4">
        <v>1802.357142857143</v>
      </c>
      <c r="D238" s="4"/>
      <c r="E238" s="4"/>
      <c r="F238" s="4"/>
      <c r="G238" s="4"/>
      <c r="H238" s="2"/>
      <c r="I238" s="2"/>
      <c r="J238" s="126"/>
      <c r="K238" s="2"/>
      <c r="L238" s="167"/>
      <c r="M238" s="18"/>
      <c r="N238" s="198"/>
      <c r="O238" s="198"/>
      <c r="Q238" s="198"/>
    </row>
    <row r="239" spans="1:17" ht="15">
      <c r="A239" s="52" t="s">
        <v>28</v>
      </c>
      <c r="B239" s="2" t="s">
        <v>109</v>
      </c>
      <c r="C239" s="4"/>
      <c r="D239" s="4"/>
      <c r="E239" s="4"/>
      <c r="F239" s="4"/>
      <c r="G239" s="4">
        <v>1772.523104650133</v>
      </c>
      <c r="H239" s="2"/>
      <c r="I239" s="2"/>
      <c r="J239" s="126"/>
      <c r="K239" s="2"/>
      <c r="L239" s="167"/>
      <c r="M239" s="18"/>
      <c r="N239" s="198"/>
      <c r="O239" s="198"/>
      <c r="Q239" s="198"/>
    </row>
    <row r="240" spans="1:17" ht="15">
      <c r="A240" s="52" t="s">
        <v>72</v>
      </c>
      <c r="B240" s="15" t="s">
        <v>42</v>
      </c>
      <c r="C240" s="4"/>
      <c r="D240" s="4"/>
      <c r="E240" s="4"/>
      <c r="F240" s="4"/>
      <c r="G240" s="4">
        <v>1804.6659617929904</v>
      </c>
      <c r="H240" s="4">
        <f>K90</f>
        <v>1808.963891603727</v>
      </c>
      <c r="I240" s="4">
        <f>K108</f>
        <v>1804.0081675081674</v>
      </c>
      <c r="J240" s="126"/>
      <c r="K240" s="4"/>
      <c r="L240" s="167">
        <f>K162</f>
        <v>1824.1686882440574</v>
      </c>
      <c r="M240" s="18"/>
      <c r="N240" s="198"/>
      <c r="O240" s="198"/>
      <c r="Q240" s="198"/>
    </row>
    <row r="241" spans="1:17" ht="15">
      <c r="A241" s="107" t="s">
        <v>78</v>
      </c>
      <c r="B241" s="15" t="s">
        <v>42</v>
      </c>
      <c r="C241" s="4">
        <v>1783.0714285714284</v>
      </c>
      <c r="D241" s="4">
        <v>1793.0052014850335</v>
      </c>
      <c r="E241" s="4"/>
      <c r="F241" s="4">
        <v>1811.9032203731372</v>
      </c>
      <c r="G241" s="4">
        <v>1813.786053927551</v>
      </c>
      <c r="H241" s="2"/>
      <c r="I241" s="2"/>
      <c r="J241" s="126"/>
      <c r="K241" s="2"/>
      <c r="L241" s="167"/>
      <c r="M241" s="18"/>
      <c r="N241" s="198"/>
      <c r="O241" s="198"/>
      <c r="Q241" s="198"/>
    </row>
    <row r="242" spans="1:17" ht="15">
      <c r="A242" s="52" t="s">
        <v>176</v>
      </c>
      <c r="B242" s="15" t="s">
        <v>40</v>
      </c>
      <c r="C242" s="4"/>
      <c r="D242" s="4"/>
      <c r="E242" s="4">
        <v>1794.8189759606805</v>
      </c>
      <c r="F242" s="4"/>
      <c r="G242" s="4"/>
      <c r="H242" s="2"/>
      <c r="I242" s="2"/>
      <c r="J242" s="126"/>
      <c r="K242" s="2"/>
      <c r="L242" s="167"/>
      <c r="M242" s="18"/>
      <c r="N242" s="198"/>
      <c r="O242" s="198"/>
      <c r="Q242" s="198"/>
    </row>
    <row r="243" spans="1:13" ht="15">
      <c r="A243" s="27" t="s">
        <v>21</v>
      </c>
      <c r="B243" s="15" t="s">
        <v>44</v>
      </c>
      <c r="C243" s="4">
        <v>1786.2857142857142</v>
      </c>
      <c r="D243" s="4"/>
      <c r="E243" s="4"/>
      <c r="F243" s="4"/>
      <c r="G243" s="4"/>
      <c r="H243" s="2"/>
      <c r="I243" s="2"/>
      <c r="J243" s="126"/>
      <c r="K243" s="2"/>
      <c r="L243" s="167"/>
      <c r="M243" s="18"/>
    </row>
    <row r="244" spans="1:13" ht="15">
      <c r="A244" s="27" t="s">
        <v>34</v>
      </c>
      <c r="B244" s="15" t="s">
        <v>42</v>
      </c>
      <c r="C244" s="4">
        <v>1815.2142857142858</v>
      </c>
      <c r="D244" s="4">
        <v>1840.9758488668883</v>
      </c>
      <c r="E244" s="4">
        <v>1857.6566316853218</v>
      </c>
      <c r="F244" s="4">
        <v>1852.251489976326</v>
      </c>
      <c r="G244" s="4">
        <v>1851.1289430546856</v>
      </c>
      <c r="H244" s="4">
        <f>K91</f>
        <v>1843.2679350021574</v>
      </c>
      <c r="I244" s="4">
        <f>K106</f>
        <v>1834.2125037125038</v>
      </c>
      <c r="J244" s="126"/>
      <c r="K244" s="4"/>
      <c r="L244" s="167">
        <f>K159</f>
        <v>1841.372275585084</v>
      </c>
      <c r="M244" s="18"/>
    </row>
    <row r="245" spans="1:13" ht="15">
      <c r="A245" s="27" t="s">
        <v>27</v>
      </c>
      <c r="B245" s="15" t="s">
        <v>42</v>
      </c>
      <c r="C245" s="4">
        <v>1783.0714285714284</v>
      </c>
      <c r="D245" s="4">
        <v>1786.5766300564621</v>
      </c>
      <c r="E245" s="4">
        <v>1778.335026837698</v>
      </c>
      <c r="F245" s="4">
        <v>1775.945904683932</v>
      </c>
      <c r="G245" s="4">
        <v>1779.8074563953626</v>
      </c>
      <c r="H245" s="4">
        <f>K92</f>
        <v>1784.1820586145732</v>
      </c>
      <c r="I245" s="2"/>
      <c r="J245" s="126"/>
      <c r="K245" s="2"/>
      <c r="L245" s="167"/>
      <c r="M245" s="18"/>
    </row>
    <row r="246" spans="1:13" ht="15">
      <c r="A246" s="27" t="s">
        <v>37</v>
      </c>
      <c r="B246" s="15" t="s">
        <v>44</v>
      </c>
      <c r="C246" s="4">
        <v>1795.9285714285713</v>
      </c>
      <c r="D246" s="4"/>
      <c r="E246" s="4"/>
      <c r="F246" s="4"/>
      <c r="G246" s="4"/>
      <c r="H246" s="2"/>
      <c r="I246" s="2"/>
      <c r="J246" s="126"/>
      <c r="K246" s="2"/>
      <c r="L246" s="167"/>
      <c r="M246" s="18"/>
    </row>
    <row r="247" spans="1:13" ht="15">
      <c r="A247" s="27" t="s">
        <v>38</v>
      </c>
      <c r="B247" s="15" t="s">
        <v>44</v>
      </c>
      <c r="C247" s="4">
        <v>1792.7142857142858</v>
      </c>
      <c r="D247" s="4">
        <v>1765.6106814138757</v>
      </c>
      <c r="E247" s="4"/>
      <c r="F247" s="4"/>
      <c r="G247" s="4">
        <v>1786.2265997154293</v>
      </c>
      <c r="H247" s="2"/>
      <c r="I247" s="2"/>
      <c r="J247" s="126"/>
      <c r="K247" s="2"/>
      <c r="L247" s="167"/>
      <c r="M247" s="18"/>
    </row>
    <row r="248" spans="1:13" ht="15">
      <c r="A248" s="52" t="s">
        <v>59</v>
      </c>
      <c r="B248" s="15" t="s">
        <v>42</v>
      </c>
      <c r="C248" s="4"/>
      <c r="D248" s="4"/>
      <c r="E248" s="4">
        <v>1788.3904045321092</v>
      </c>
      <c r="F248" s="4"/>
      <c r="G248" s="4"/>
      <c r="H248" s="2"/>
      <c r="I248" s="2"/>
      <c r="J248" s="126"/>
      <c r="K248" s="2"/>
      <c r="L248" s="167"/>
      <c r="M248" s="18"/>
    </row>
    <row r="249" spans="1:13" ht="15">
      <c r="A249" s="107" t="s">
        <v>225</v>
      </c>
      <c r="B249" s="15" t="s">
        <v>42</v>
      </c>
      <c r="C249" s="4">
        <v>1828.0714285714284</v>
      </c>
      <c r="D249" s="4">
        <v>1863.3783935339159</v>
      </c>
      <c r="E249" s="4">
        <v>1861.5811203328162</v>
      </c>
      <c r="F249" s="4">
        <v>1855.1525489042447</v>
      </c>
      <c r="G249" s="4"/>
      <c r="H249" s="2"/>
      <c r="I249" s="2"/>
      <c r="J249" s="126"/>
      <c r="K249" s="2"/>
      <c r="L249" s="167"/>
      <c r="M249" s="18"/>
    </row>
    <row r="250" spans="1:13" ht="15">
      <c r="A250" s="107" t="s">
        <v>232</v>
      </c>
      <c r="B250" s="15" t="s">
        <v>103</v>
      </c>
      <c r="C250" s="4"/>
      <c r="D250" s="4">
        <v>1743.484028153763</v>
      </c>
      <c r="E250" s="4"/>
      <c r="F250" s="4"/>
      <c r="G250" s="4"/>
      <c r="H250" s="2"/>
      <c r="I250" s="2"/>
      <c r="J250" s="126"/>
      <c r="K250" s="2"/>
      <c r="L250" s="167"/>
      <c r="M250" s="18"/>
    </row>
    <row r="251" spans="1:13" ht="15">
      <c r="A251" s="27" t="s">
        <v>33</v>
      </c>
      <c r="B251" s="15" t="s">
        <v>43</v>
      </c>
      <c r="C251" s="4">
        <v>1821.642857142857</v>
      </c>
      <c r="D251" s="4"/>
      <c r="E251" s="4"/>
      <c r="F251" s="4">
        <v>1819.0415017264204</v>
      </c>
      <c r="G251" s="4"/>
      <c r="H251" s="2"/>
      <c r="I251" s="4">
        <f>K111</f>
        <v>1811.0010395010395</v>
      </c>
      <c r="J251" s="126"/>
      <c r="K251" s="4"/>
      <c r="L251" s="167"/>
      <c r="M251" s="18"/>
    </row>
    <row r="252" spans="1:13" ht="15">
      <c r="A252" s="27" t="s">
        <v>32</v>
      </c>
      <c r="B252" s="2" t="s">
        <v>107</v>
      </c>
      <c r="C252" s="4">
        <v>1828.0714285714284</v>
      </c>
      <c r="D252" s="4"/>
      <c r="E252" s="4"/>
      <c r="F252" s="4"/>
      <c r="G252" s="4"/>
      <c r="H252" s="2"/>
      <c r="I252" s="2"/>
      <c r="J252" s="126"/>
      <c r="K252" s="2"/>
      <c r="L252" s="167"/>
      <c r="M252" s="18"/>
    </row>
    <row r="253" spans="1:13" ht="15">
      <c r="A253" s="27" t="s">
        <v>13</v>
      </c>
      <c r="B253" s="15" t="s">
        <v>43</v>
      </c>
      <c r="C253" s="4">
        <v>1786.2857142857142</v>
      </c>
      <c r="D253" s="4">
        <v>1778.5165519375048</v>
      </c>
      <c r="E253" s="4">
        <v>1791.5829778736859</v>
      </c>
      <c r="F253" s="4"/>
      <c r="G253" s="4"/>
      <c r="H253" s="2"/>
      <c r="I253" s="2"/>
      <c r="J253" s="126"/>
      <c r="K253" s="2"/>
      <c r="L253" s="167"/>
      <c r="M253" s="18"/>
    </row>
    <row r="254" spans="1:13" ht="15">
      <c r="A254" s="52" t="s">
        <v>52</v>
      </c>
      <c r="B254" s="2" t="s">
        <v>107</v>
      </c>
      <c r="C254" s="4"/>
      <c r="D254" s="4"/>
      <c r="E254" s="4">
        <v>1788.3904045321092</v>
      </c>
      <c r="F254" s="4"/>
      <c r="G254" s="4"/>
      <c r="H254" s="2"/>
      <c r="I254" s="2"/>
      <c r="J254" s="126"/>
      <c r="K254" s="2"/>
      <c r="L254" s="167"/>
      <c r="M254" s="18"/>
    </row>
    <row r="255" spans="1:13" ht="15">
      <c r="A255" s="27" t="s">
        <v>19</v>
      </c>
      <c r="B255" s="15" t="s">
        <v>41</v>
      </c>
      <c r="C255" s="4">
        <v>1805.5714285714284</v>
      </c>
      <c r="D255" s="4"/>
      <c r="E255" s="4"/>
      <c r="F255" s="4"/>
      <c r="G255" s="4"/>
      <c r="H255" s="2"/>
      <c r="I255" s="2"/>
      <c r="J255" s="126"/>
      <c r="K255" s="2"/>
      <c r="L255" s="167"/>
      <c r="M255" s="18"/>
    </row>
    <row r="256" spans="1:13" ht="15">
      <c r="A256" s="27" t="s">
        <v>39</v>
      </c>
      <c r="B256" s="2" t="s">
        <v>108</v>
      </c>
      <c r="C256" s="4">
        <v>1779.857142857143</v>
      </c>
      <c r="D256" s="4"/>
      <c r="E256" s="4"/>
      <c r="F256" s="4"/>
      <c r="G256" s="4"/>
      <c r="H256" s="2"/>
      <c r="I256" s="2"/>
      <c r="J256" s="126"/>
      <c r="K256" s="2"/>
      <c r="L256" s="167"/>
      <c r="M256" s="18"/>
    </row>
    <row r="257" spans="1:13" ht="15">
      <c r="A257" s="107" t="s">
        <v>227</v>
      </c>
      <c r="B257" s="15" t="s">
        <v>103</v>
      </c>
      <c r="C257" s="4"/>
      <c r="D257" s="4">
        <v>1823.8411710109058</v>
      </c>
      <c r="E257" s="4"/>
      <c r="F257" s="4"/>
      <c r="G257" s="4"/>
      <c r="H257" s="2"/>
      <c r="I257" s="2"/>
      <c r="J257" s="126"/>
      <c r="K257" s="2"/>
      <c r="L257" s="167"/>
      <c r="M257" s="18"/>
    </row>
    <row r="258" spans="1:13" ht="15">
      <c r="A258" s="120" t="s">
        <v>244</v>
      </c>
      <c r="B258" s="15" t="s">
        <v>42</v>
      </c>
      <c r="C258" s="4"/>
      <c r="D258" s="4"/>
      <c r="E258" s="4"/>
      <c r="F258" s="4"/>
      <c r="G258" s="4"/>
      <c r="H258" s="4">
        <f>K93</f>
        <v>1799.0903979705163</v>
      </c>
      <c r="I258" s="2"/>
      <c r="J258" s="126"/>
      <c r="K258" s="2"/>
      <c r="L258" s="167">
        <f>K164</f>
        <v>1764.1374632708125</v>
      </c>
      <c r="M258" s="18"/>
    </row>
    <row r="259" spans="1:13" ht="15">
      <c r="A259" s="120" t="s">
        <v>47</v>
      </c>
      <c r="B259" s="2" t="s">
        <v>44</v>
      </c>
      <c r="C259" s="4"/>
      <c r="D259" s="4"/>
      <c r="E259" s="4"/>
      <c r="F259" s="4"/>
      <c r="G259" s="4"/>
      <c r="H259" s="4">
        <f>K96</f>
        <v>1786.2332551133734</v>
      </c>
      <c r="I259" s="4">
        <f>K103</f>
        <v>1807.2102762102763</v>
      </c>
      <c r="J259" s="126"/>
      <c r="K259" s="4"/>
      <c r="L259" s="167"/>
      <c r="M259" s="18"/>
    </row>
    <row r="260" spans="1:13" ht="15">
      <c r="A260" s="120" t="s">
        <v>275</v>
      </c>
      <c r="B260" s="15" t="s">
        <v>276</v>
      </c>
      <c r="C260" s="4"/>
      <c r="D260" s="4"/>
      <c r="E260" s="4"/>
      <c r="F260" s="4"/>
      <c r="G260" s="4"/>
      <c r="H260" s="4"/>
      <c r="I260" s="4">
        <f>K105</f>
        <v>1810.5717255717257</v>
      </c>
      <c r="J260" s="126"/>
      <c r="K260" s="2"/>
      <c r="L260" s="167"/>
      <c r="M260" s="18"/>
    </row>
    <row r="261" spans="1:13" ht="15">
      <c r="A261" s="120" t="str">
        <f>A107</f>
        <v>В.Кириллов</v>
      </c>
      <c r="B261" s="15" t="str">
        <f>B107</f>
        <v>RUS </v>
      </c>
      <c r="C261" s="4"/>
      <c r="D261" s="4"/>
      <c r="E261" s="4"/>
      <c r="F261" s="4"/>
      <c r="G261" s="4"/>
      <c r="H261" s="4"/>
      <c r="I261" s="4">
        <f>K107</f>
        <v>1804.143154143154</v>
      </c>
      <c r="J261" s="126"/>
      <c r="K261" s="2"/>
      <c r="L261" s="167"/>
      <c r="M261" s="18"/>
    </row>
    <row r="262" spans="1:13" ht="15">
      <c r="A262" s="120" t="str">
        <f>A109</f>
        <v>В.Матэуш</v>
      </c>
      <c r="B262" s="15" t="str">
        <f>B109</f>
        <v>RUS </v>
      </c>
      <c r="C262" s="4"/>
      <c r="D262" s="4"/>
      <c r="E262" s="4"/>
      <c r="F262" s="4"/>
      <c r="G262" s="4"/>
      <c r="H262" s="4"/>
      <c r="I262" s="4">
        <f>K109</f>
        <v>1797.7145827145828</v>
      </c>
      <c r="J262" s="126"/>
      <c r="K262" s="4"/>
      <c r="L262" s="167"/>
      <c r="M262" s="18"/>
    </row>
    <row r="263" spans="1:13" ht="15">
      <c r="A263" s="172" t="str">
        <f>A110</f>
        <v>K.Mlynka</v>
      </c>
      <c r="B263" s="173" t="str">
        <f>B110</f>
        <v>SVK</v>
      </c>
      <c r="C263" s="71"/>
      <c r="D263" s="71"/>
      <c r="E263" s="71"/>
      <c r="F263" s="71"/>
      <c r="G263" s="71"/>
      <c r="H263" s="71"/>
      <c r="I263" s="71">
        <f>K110</f>
        <v>1797.7145827145828</v>
      </c>
      <c r="J263" s="185"/>
      <c r="K263" s="69"/>
      <c r="L263" s="167"/>
      <c r="M263" s="18"/>
    </row>
    <row r="264" spans="1:13" ht="15">
      <c r="A264" s="120" t="str">
        <f aca="true" t="shared" si="133" ref="A264:B278">A118</f>
        <v>В.Шумарин</v>
      </c>
      <c r="B264" s="15" t="str">
        <f t="shared" si="133"/>
        <v>RUS</v>
      </c>
      <c r="C264" s="4"/>
      <c r="D264" s="4"/>
      <c r="E264" s="4"/>
      <c r="F264" s="4"/>
      <c r="G264" s="4"/>
      <c r="H264" s="4"/>
      <c r="I264" s="4"/>
      <c r="J264" s="4">
        <f>K118</f>
        <v>1828.6048387096776</v>
      </c>
      <c r="K264" s="2"/>
      <c r="L264" s="167"/>
      <c r="M264" s="18"/>
    </row>
    <row r="265" spans="1:13" ht="15">
      <c r="A265" s="120" t="str">
        <f t="shared" si="133"/>
        <v>Н.Коблов</v>
      </c>
      <c r="B265" s="15" t="str">
        <f t="shared" si="133"/>
        <v>RUS</v>
      </c>
      <c r="C265" s="4"/>
      <c r="D265" s="4"/>
      <c r="E265" s="4"/>
      <c r="F265" s="4"/>
      <c r="G265" s="4"/>
      <c r="H265" s="4"/>
      <c r="I265" s="4"/>
      <c r="J265" s="4">
        <f aca="true" t="shared" si="134" ref="J265:J278">K119</f>
        <v>1857.7857142857142</v>
      </c>
      <c r="K265" s="2"/>
      <c r="L265" s="167"/>
      <c r="M265" s="18"/>
    </row>
    <row r="266" spans="1:13" ht="15">
      <c r="A266" s="120" t="str">
        <f t="shared" si="133"/>
        <v>И.Агапов              </v>
      </c>
      <c r="B266" s="15" t="str">
        <f t="shared" si="133"/>
        <v>RUS</v>
      </c>
      <c r="C266" s="4"/>
      <c r="D266" s="4"/>
      <c r="E266" s="4"/>
      <c r="F266" s="4"/>
      <c r="G266" s="4"/>
      <c r="H266" s="4"/>
      <c r="I266" s="4"/>
      <c r="J266" s="4">
        <f t="shared" si="134"/>
        <v>1817.315668202765</v>
      </c>
      <c r="K266" s="2"/>
      <c r="L266" s="167"/>
      <c r="M266" s="18"/>
    </row>
    <row r="267" spans="1:13" ht="15">
      <c r="A267" s="120" t="str">
        <f t="shared" si="133"/>
        <v>В.Иванов</v>
      </c>
      <c r="B267" s="15" t="str">
        <f t="shared" si="133"/>
        <v>RUS</v>
      </c>
      <c r="C267" s="4"/>
      <c r="D267" s="4"/>
      <c r="E267" s="4"/>
      <c r="F267" s="4"/>
      <c r="G267" s="4"/>
      <c r="H267" s="4"/>
      <c r="I267" s="4"/>
      <c r="J267" s="4">
        <f t="shared" si="134"/>
        <v>1828.0950460829492</v>
      </c>
      <c r="K267" s="2"/>
      <c r="L267" s="167"/>
      <c r="M267" s="18"/>
    </row>
    <row r="268" spans="1:13" ht="15">
      <c r="A268" s="120" t="str">
        <f t="shared" si="133"/>
        <v>А.Сыгуров           </v>
      </c>
      <c r="B268" s="15" t="str">
        <f t="shared" si="133"/>
        <v>RUS</v>
      </c>
      <c r="C268" s="4"/>
      <c r="D268" s="4"/>
      <c r="E268" s="4"/>
      <c r="F268" s="4"/>
      <c r="G268" s="4"/>
      <c r="H268" s="4"/>
      <c r="I268" s="4"/>
      <c r="J268" s="4">
        <f t="shared" si="134"/>
        <v>1810.4755184331798</v>
      </c>
      <c r="K268" s="2"/>
      <c r="L268" s="167"/>
      <c r="M268" s="18"/>
    </row>
    <row r="269" spans="1:13" ht="15">
      <c r="A269" s="120" t="str">
        <f t="shared" si="133"/>
        <v>В.Копыл              </v>
      </c>
      <c r="B269" s="15" t="str">
        <f t="shared" si="133"/>
        <v>UKR</v>
      </c>
      <c r="C269" s="4"/>
      <c r="D269" s="4"/>
      <c r="E269" s="4"/>
      <c r="F269" s="4"/>
      <c r="G269" s="4"/>
      <c r="H269" s="4"/>
      <c r="I269" s="4"/>
      <c r="J269" s="4">
        <f t="shared" si="134"/>
        <v>1801.2442396313363</v>
      </c>
      <c r="K269" s="2"/>
      <c r="L269" s="167"/>
      <c r="M269" s="18"/>
    </row>
    <row r="270" spans="1:13" ht="15">
      <c r="A270" s="120" t="str">
        <f t="shared" si="133"/>
        <v>S.Abdullaev</v>
      </c>
      <c r="B270" s="15" t="str">
        <f t="shared" si="133"/>
        <v>AZE</v>
      </c>
      <c r="C270" s="4"/>
      <c r="D270" s="4"/>
      <c r="E270" s="4"/>
      <c r="F270" s="4"/>
      <c r="G270" s="4"/>
      <c r="H270" s="4"/>
      <c r="I270" s="4"/>
      <c r="J270" s="4">
        <f t="shared" si="134"/>
        <v>1798.0299539170508</v>
      </c>
      <c r="L270" s="167"/>
      <c r="M270" s="18"/>
    </row>
    <row r="271" spans="1:13" ht="15">
      <c r="A271" s="120" t="str">
        <f t="shared" si="133"/>
        <v>К.Mlynka</v>
      </c>
      <c r="B271" s="15" t="str">
        <f t="shared" si="133"/>
        <v>SVK</v>
      </c>
      <c r="C271" s="4"/>
      <c r="D271" s="4"/>
      <c r="E271" s="4"/>
      <c r="F271" s="4"/>
      <c r="G271" s="4"/>
      <c r="H271" s="4"/>
      <c r="I271" s="4"/>
      <c r="J271" s="4">
        <f t="shared" si="134"/>
        <v>1797.206797235023</v>
      </c>
      <c r="K271" s="2"/>
      <c r="L271" s="167">
        <f>K165</f>
        <v>1786.124585181236</v>
      </c>
      <c r="M271" s="18"/>
    </row>
    <row r="272" spans="1:13" ht="15">
      <c r="A272" s="120" t="str">
        <f t="shared" si="133"/>
        <v>Н.Чернявский</v>
      </c>
      <c r="B272" s="15" t="str">
        <f t="shared" si="133"/>
        <v>UKR</v>
      </c>
      <c r="C272" s="4"/>
      <c r="D272" s="4"/>
      <c r="E272" s="4"/>
      <c r="F272" s="4"/>
      <c r="G272" s="4"/>
      <c r="H272" s="4"/>
      <c r="I272" s="4"/>
      <c r="J272" s="4">
        <f t="shared" si="134"/>
        <v>1794.815668202765</v>
      </c>
      <c r="K272" s="2"/>
      <c r="L272" s="167"/>
      <c r="M272" s="18"/>
    </row>
    <row r="273" spans="1:13" ht="15">
      <c r="A273" s="120" t="str">
        <f t="shared" si="133"/>
        <v>В.Воронин</v>
      </c>
      <c r="B273" s="15" t="str">
        <f t="shared" si="133"/>
        <v>RUS</v>
      </c>
      <c r="C273" s="4"/>
      <c r="D273" s="4"/>
      <c r="E273" s="4"/>
      <c r="F273" s="4"/>
      <c r="G273" s="4"/>
      <c r="H273" s="4"/>
      <c r="I273" s="4"/>
      <c r="J273" s="4">
        <f t="shared" si="134"/>
        <v>1788.2304147465438</v>
      </c>
      <c r="K273" s="2"/>
      <c r="L273" s="167"/>
      <c r="M273" s="18"/>
    </row>
    <row r="274" spans="1:13" ht="15">
      <c r="A274" s="120" t="str">
        <f t="shared" si="133"/>
        <v>D.Müller               </v>
      </c>
      <c r="B274" s="15" t="str">
        <f t="shared" si="133"/>
        <v>GER</v>
      </c>
      <c r="C274" s="4"/>
      <c r="D274" s="4"/>
      <c r="E274" s="4"/>
      <c r="F274" s="4"/>
      <c r="G274" s="4"/>
      <c r="H274" s="4"/>
      <c r="I274" s="4"/>
      <c r="J274" s="4">
        <f t="shared" si="134"/>
        <v>1785.1728110599079</v>
      </c>
      <c r="K274" s="2"/>
      <c r="L274" s="167"/>
      <c r="M274" s="18"/>
    </row>
    <row r="275" spans="1:13" ht="15">
      <c r="A275" s="120" t="str">
        <f t="shared" si="133"/>
        <v>Z.Labai                </v>
      </c>
      <c r="B275" s="15" t="str">
        <f t="shared" si="133"/>
        <v>SVK</v>
      </c>
      <c r="C275" s="4"/>
      <c r="D275" s="4"/>
      <c r="E275" s="4"/>
      <c r="F275" s="4"/>
      <c r="G275" s="4"/>
      <c r="H275" s="4"/>
      <c r="I275" s="4"/>
      <c r="J275" s="4">
        <f t="shared" si="134"/>
        <v>1781.958525345622</v>
      </c>
      <c r="K275" s="2"/>
      <c r="L275" s="167"/>
      <c r="M275" s="18"/>
    </row>
    <row r="276" spans="1:13" ht="15">
      <c r="A276" s="120" t="str">
        <f t="shared" si="133"/>
        <v>Б.Атанасов</v>
      </c>
      <c r="B276" s="15" t="str">
        <f t="shared" si="133"/>
        <v>BUL</v>
      </c>
      <c r="C276" s="4"/>
      <c r="D276" s="4"/>
      <c r="E276" s="4"/>
      <c r="F276" s="4"/>
      <c r="G276" s="4"/>
      <c r="H276" s="4"/>
      <c r="I276" s="4"/>
      <c r="J276" s="4">
        <f t="shared" si="134"/>
        <v>1778.7442396313363</v>
      </c>
      <c r="K276" s="2"/>
      <c r="L276" s="167"/>
      <c r="M276" s="18"/>
    </row>
    <row r="277" spans="1:13" ht="15">
      <c r="A277" s="120" t="str">
        <f t="shared" si="133"/>
        <v>V.Zamanov           </v>
      </c>
      <c r="B277" s="15" t="str">
        <f t="shared" si="133"/>
        <v>AZE</v>
      </c>
      <c r="C277" s="4"/>
      <c r="D277" s="4"/>
      <c r="E277" s="4"/>
      <c r="F277" s="4"/>
      <c r="G277" s="4"/>
      <c r="H277" s="4"/>
      <c r="I277" s="4"/>
      <c r="J277" s="4">
        <f t="shared" si="134"/>
        <v>1752.0699884792627</v>
      </c>
      <c r="K277" s="2"/>
      <c r="L277" s="167"/>
      <c r="M277" s="18"/>
    </row>
    <row r="278" spans="1:13" ht="15">
      <c r="A278" s="120" t="str">
        <f t="shared" si="133"/>
        <v>В.Кузьмичев        </v>
      </c>
      <c r="B278" s="15" t="str">
        <f t="shared" si="133"/>
        <v>RUS </v>
      </c>
      <c r="C278" s="4"/>
      <c r="D278" s="4"/>
      <c r="E278" s="4"/>
      <c r="F278" s="4"/>
      <c r="G278" s="4"/>
      <c r="H278" s="4"/>
      <c r="I278" s="4"/>
      <c r="J278" s="4">
        <f t="shared" si="134"/>
        <v>1775.5299539170508</v>
      </c>
      <c r="K278" s="2"/>
      <c r="L278" s="167">
        <f>K161</f>
        <v>1796.3265479726879</v>
      </c>
      <c r="M278" s="18"/>
    </row>
    <row r="279" spans="1:13" ht="15">
      <c r="A279" s="120" t="str">
        <f aca="true" t="shared" si="135" ref="A279:B282">A134</f>
        <v>А.Панкратьев</v>
      </c>
      <c r="B279" s="15" t="str">
        <f t="shared" si="135"/>
        <v>RUS</v>
      </c>
      <c r="C279" s="4"/>
      <c r="D279" s="4"/>
      <c r="E279" s="4"/>
      <c r="F279" s="4"/>
      <c r="G279" s="4"/>
      <c r="H279" s="4"/>
      <c r="I279" s="4"/>
      <c r="J279" s="4">
        <f>K134</f>
        <v>1760.125</v>
      </c>
      <c r="K279" s="2"/>
      <c r="L279" s="167"/>
      <c r="M279" s="18"/>
    </row>
    <row r="280" spans="1:13" ht="15">
      <c r="A280" s="120" t="str">
        <f t="shared" si="135"/>
        <v>Ю.Алексеев         </v>
      </c>
      <c r="B280" s="15" t="str">
        <f t="shared" si="135"/>
        <v>RUS</v>
      </c>
      <c r="C280" s="4"/>
      <c r="D280" s="4"/>
      <c r="E280" s="4"/>
      <c r="F280" s="4"/>
      <c r="G280" s="4"/>
      <c r="H280" s="4"/>
      <c r="I280" s="4"/>
      <c r="J280" s="4">
        <f>K135</f>
        <v>1744.7200460829492</v>
      </c>
      <c r="K280" s="2"/>
      <c r="L280" s="167"/>
      <c r="M280" s="18"/>
    </row>
    <row r="281" spans="1:13" ht="15">
      <c r="A281" s="120" t="str">
        <f t="shared" si="135"/>
        <v>А.Оганесян          </v>
      </c>
      <c r="B281" s="15" t="str">
        <f t="shared" si="135"/>
        <v>RUS</v>
      </c>
      <c r="C281" s="4"/>
      <c r="D281" s="4"/>
      <c r="E281" s="4"/>
      <c r="F281" s="4"/>
      <c r="G281" s="4"/>
      <c r="H281" s="4"/>
      <c r="I281" s="4"/>
      <c r="J281" s="4">
        <f>K136</f>
        <v>1746.6013824884792</v>
      </c>
      <c r="K281" s="2"/>
      <c r="L281" s="167"/>
      <c r="M281" s="18"/>
    </row>
    <row r="282" spans="1:13" ht="15">
      <c r="A282" s="120" t="str">
        <f t="shared" si="135"/>
        <v>C.Ouellet</v>
      </c>
      <c r="B282" s="15" t="str">
        <f t="shared" si="135"/>
        <v>CAN</v>
      </c>
      <c r="C282" s="4"/>
      <c r="D282" s="4"/>
      <c r="E282" s="4"/>
      <c r="F282" s="4"/>
      <c r="G282" s="4"/>
      <c r="H282" s="4"/>
      <c r="I282" s="4"/>
      <c r="J282" s="4">
        <f>K137</f>
        <v>1733.7442396313363</v>
      </c>
      <c r="K282" s="2"/>
      <c r="L282" s="167"/>
      <c r="M282" s="18"/>
    </row>
    <row r="283" spans="1:13" ht="15">
      <c r="A283" s="18" t="s">
        <v>194</v>
      </c>
      <c r="B283" s="2" t="s">
        <v>42</v>
      </c>
      <c r="C283" s="4"/>
      <c r="D283" s="4"/>
      <c r="E283" s="4"/>
      <c r="F283" s="4"/>
      <c r="G283" s="4"/>
      <c r="H283" s="4"/>
      <c r="I283" s="4"/>
      <c r="J283" s="4"/>
      <c r="K283" s="4">
        <v>1808.3452527386444</v>
      </c>
      <c r="L283" s="167"/>
      <c r="M283" s="18"/>
    </row>
    <row r="284" spans="1:13" ht="15">
      <c r="A284" s="18" t="s">
        <v>354</v>
      </c>
      <c r="B284" s="2" t="s">
        <v>42</v>
      </c>
      <c r="C284" s="4"/>
      <c r="D284" s="4"/>
      <c r="E284" s="4"/>
      <c r="F284" s="4"/>
      <c r="G284" s="4"/>
      <c r="H284" s="4"/>
      <c r="I284" s="4"/>
      <c r="J284" s="4"/>
      <c r="K284" s="4">
        <v>1829.4933769418672</v>
      </c>
      <c r="L284" s="167"/>
      <c r="M284" s="18"/>
    </row>
    <row r="285" spans="1:13" ht="15">
      <c r="A285" s="18" t="s">
        <v>355</v>
      </c>
      <c r="B285" s="2" t="s">
        <v>42</v>
      </c>
      <c r="C285" s="4"/>
      <c r="D285" s="4"/>
      <c r="E285" s="4"/>
      <c r="F285" s="4"/>
      <c r="G285" s="4"/>
      <c r="H285" s="4"/>
      <c r="I285" s="4"/>
      <c r="J285" s="4"/>
      <c r="K285" s="4">
        <v>1780.3507042712654</v>
      </c>
      <c r="L285" s="167"/>
      <c r="M285" s="18"/>
    </row>
    <row r="286" spans="1:13" ht="15">
      <c r="A286" s="18" t="s">
        <v>347</v>
      </c>
      <c r="B286" s="2" t="s">
        <v>42</v>
      </c>
      <c r="C286" s="4"/>
      <c r="D286" s="4"/>
      <c r="E286" s="4"/>
      <c r="F286" s="4"/>
      <c r="G286" s="4"/>
      <c r="H286" s="4"/>
      <c r="I286" s="4"/>
      <c r="J286" s="4"/>
      <c r="K286" s="4">
        <v>1809.936153049221</v>
      </c>
      <c r="L286" s="167"/>
      <c r="M286" s="18"/>
    </row>
    <row r="287" spans="1:13" ht="15">
      <c r="A287" s="18" t="s">
        <v>303</v>
      </c>
      <c r="B287" s="2" t="s">
        <v>276</v>
      </c>
      <c r="C287" s="4"/>
      <c r="D287" s="4"/>
      <c r="E287" s="4"/>
      <c r="F287" s="4"/>
      <c r="G287" s="4"/>
      <c r="H287" s="4"/>
      <c r="I287" s="4"/>
      <c r="J287" s="4"/>
      <c r="K287" s="4">
        <v>1799.898719852175</v>
      </c>
      <c r="L287" s="167"/>
      <c r="M287" s="18"/>
    </row>
    <row r="288" spans="1:13" ht="15">
      <c r="A288" s="18" t="s">
        <v>245</v>
      </c>
      <c r="B288" s="2" t="s">
        <v>42</v>
      </c>
      <c r="C288" s="4"/>
      <c r="D288" s="4"/>
      <c r="E288" s="4"/>
      <c r="F288" s="4"/>
      <c r="G288" s="4"/>
      <c r="H288" s="4"/>
      <c r="I288" s="4"/>
      <c r="J288" s="4"/>
      <c r="K288" s="4">
        <v>1823.4196769205294</v>
      </c>
      <c r="L288" s="167"/>
      <c r="M288" s="18"/>
    </row>
    <row r="289" spans="1:13" ht="15">
      <c r="A289" s="18" t="s">
        <v>177</v>
      </c>
      <c r="B289" s="2" t="s">
        <v>42</v>
      </c>
      <c r="C289" s="4"/>
      <c r="D289" s="4"/>
      <c r="E289" s="4"/>
      <c r="F289" s="4"/>
      <c r="G289" s="4"/>
      <c r="H289" s="4"/>
      <c r="I289" s="4"/>
      <c r="J289" s="4"/>
      <c r="K289" s="4">
        <v>1844.9285714285713</v>
      </c>
      <c r="L289" s="167"/>
      <c r="M289" s="18"/>
    </row>
    <row r="290" spans="1:13" ht="15">
      <c r="A290" s="18" t="s">
        <v>47</v>
      </c>
      <c r="B290" s="2" t="s">
        <v>42</v>
      </c>
      <c r="C290" s="4"/>
      <c r="D290" s="4"/>
      <c r="E290" s="4"/>
      <c r="F290" s="4"/>
      <c r="G290" s="4"/>
      <c r="H290" s="4"/>
      <c r="I290" s="4"/>
      <c r="J290" s="4"/>
      <c r="K290" s="4">
        <v>1795.6695793534834</v>
      </c>
      <c r="L290" s="167"/>
      <c r="M290" s="18"/>
    </row>
    <row r="291" spans="1:13" ht="15">
      <c r="A291" s="18" t="s">
        <v>251</v>
      </c>
      <c r="B291" s="2" t="s">
        <v>277</v>
      </c>
      <c r="C291" s="4"/>
      <c r="D291" s="4"/>
      <c r="E291" s="4"/>
      <c r="F291" s="4"/>
      <c r="G291" s="4"/>
      <c r="H291" s="4"/>
      <c r="I291" s="4"/>
      <c r="J291" s="4"/>
      <c r="K291" s="4">
        <v>1798.3083650733072</v>
      </c>
      <c r="L291" s="167"/>
      <c r="M291" s="18"/>
    </row>
    <row r="292" spans="1:13" ht="15">
      <c r="A292" s="18" t="str">
        <f>A160</f>
        <v>В.Клипачёв</v>
      </c>
      <c r="B292" s="2" t="str">
        <f>B160</f>
        <v>RUS </v>
      </c>
      <c r="C292" s="4"/>
      <c r="D292" s="4"/>
      <c r="E292" s="4"/>
      <c r="F292" s="4"/>
      <c r="G292" s="4"/>
      <c r="H292" s="4"/>
      <c r="I292" s="4"/>
      <c r="J292" s="4"/>
      <c r="K292" s="4"/>
      <c r="L292" s="167">
        <f>K160</f>
        <v>1820.2663063950138</v>
      </c>
      <c r="M292" s="18"/>
    </row>
    <row r="293" spans="1:13" ht="15">
      <c r="A293" s="189" t="str">
        <f>A166</f>
        <v>В.Кожакин</v>
      </c>
      <c r="B293" s="69" t="str">
        <f>B166</f>
        <v>RUS </v>
      </c>
      <c r="C293" s="71"/>
      <c r="D293" s="71"/>
      <c r="E293" s="71"/>
      <c r="F293" s="71"/>
      <c r="G293" s="71"/>
      <c r="H293" s="71"/>
      <c r="I293" s="71"/>
      <c r="J293" s="71"/>
      <c r="K293" s="71"/>
      <c r="L293" s="237">
        <f>K166</f>
        <v>1781.694877823585</v>
      </c>
      <c r="M293" s="18"/>
    </row>
    <row r="294" spans="1:13" s="278" customFormat="1" ht="15">
      <c r="A294" s="90" t="str">
        <f aca="true" t="shared" si="136" ref="A294:B307">A174</f>
        <v>Н.Коблов </v>
      </c>
      <c r="B294" s="8" t="str">
        <f t="shared" si="136"/>
        <v>RUS</v>
      </c>
      <c r="C294" s="204"/>
      <c r="D294" s="204"/>
      <c r="E294" s="204"/>
      <c r="F294" s="204"/>
      <c r="G294" s="204"/>
      <c r="H294" s="204"/>
      <c r="I294" s="204"/>
      <c r="J294" s="204"/>
      <c r="K294" s="204"/>
      <c r="L294" s="242"/>
      <c r="M294" s="204">
        <f>K174</f>
        <v>1855.4956180063589</v>
      </c>
    </row>
    <row r="295" spans="1:13" ht="15">
      <c r="A295" s="18" t="str">
        <f t="shared" si="136"/>
        <v>В.Иванов</v>
      </c>
      <c r="B295" s="2" t="str">
        <f t="shared" si="136"/>
        <v>RUS</v>
      </c>
      <c r="C295" s="4"/>
      <c r="D295" s="4"/>
      <c r="E295" s="4"/>
      <c r="F295" s="4"/>
      <c r="G295" s="4"/>
      <c r="H295" s="4"/>
      <c r="I295" s="4"/>
      <c r="J295" s="4"/>
      <c r="K295" s="4"/>
      <c r="L295" s="167"/>
      <c r="M295" s="4">
        <f aca="true" t="shared" si="137" ref="M295:M307">K175</f>
        <v>1848.7151086641559</v>
      </c>
    </row>
    <row r="296" spans="1:13" ht="15">
      <c r="A296" s="18" t="str">
        <f t="shared" si="136"/>
        <v>В.Винокуров    +</v>
      </c>
      <c r="B296" s="2" t="str">
        <f t="shared" si="136"/>
        <v>RUS </v>
      </c>
      <c r="C296" s="4"/>
      <c r="D296" s="4"/>
      <c r="E296" s="4"/>
      <c r="F296" s="4"/>
      <c r="G296" s="4"/>
      <c r="H296" s="4"/>
      <c r="I296" s="4"/>
      <c r="J296" s="4"/>
      <c r="K296" s="4"/>
      <c r="L296" s="167"/>
      <c r="M296" s="4">
        <f t="shared" si="137"/>
        <v>1811.7764089136685</v>
      </c>
    </row>
    <row r="297" spans="1:13" ht="15">
      <c r="A297" s="18" t="str">
        <f t="shared" si="136"/>
        <v>Ю.Алексеев </v>
      </c>
      <c r="B297" s="2" t="str">
        <f t="shared" si="136"/>
        <v>RUS</v>
      </c>
      <c r="C297" s="4"/>
      <c r="D297" s="4"/>
      <c r="E297" s="4"/>
      <c r="F297" s="4"/>
      <c r="G297" s="4"/>
      <c r="H297" s="4"/>
      <c r="I297" s="4"/>
      <c r="J297" s="4"/>
      <c r="K297" s="4"/>
      <c r="L297" s="167"/>
      <c r="M297" s="4">
        <f t="shared" si="137"/>
        <v>1764.5814434739614</v>
      </c>
    </row>
    <row r="298" spans="1:13" ht="15">
      <c r="A298" s="18" t="str">
        <f t="shared" si="136"/>
        <v>В.Кузьмичёв </v>
      </c>
      <c r="B298" s="2" t="str">
        <f t="shared" si="136"/>
        <v>RUS</v>
      </c>
      <c r="C298" s="4"/>
      <c r="D298" s="4"/>
      <c r="E298" s="4"/>
      <c r="F298" s="4"/>
      <c r="G298" s="4"/>
      <c r="H298" s="4"/>
      <c r="I298" s="4"/>
      <c r="J298" s="4"/>
      <c r="K298" s="4"/>
      <c r="L298" s="167"/>
      <c r="M298" s="4">
        <f t="shared" si="137"/>
        <v>1802.6388375291433</v>
      </c>
    </row>
    <row r="299" spans="1:13" ht="15">
      <c r="A299" s="18" t="str">
        <f t="shared" si="136"/>
        <v>В.Шумарин </v>
      </c>
      <c r="B299" s="2" t="str">
        <f t="shared" si="136"/>
        <v>RUS</v>
      </c>
      <c r="C299" s="4"/>
      <c r="D299" s="4"/>
      <c r="E299" s="4"/>
      <c r="F299" s="4"/>
      <c r="G299" s="4"/>
      <c r="H299" s="4"/>
      <c r="I299" s="4"/>
      <c r="J299" s="4"/>
      <c r="K299" s="4"/>
      <c r="L299" s="167"/>
      <c r="M299" s="4">
        <f t="shared" si="137"/>
        <v>1816.742549143338</v>
      </c>
    </row>
    <row r="300" spans="1:13" ht="15">
      <c r="A300" s="18" t="str">
        <f t="shared" si="136"/>
        <v>В.Воронин </v>
      </c>
      <c r="B300" s="2" t="str">
        <f t="shared" si="136"/>
        <v>RUS</v>
      </c>
      <c r="C300" s="4"/>
      <c r="D300" s="4"/>
      <c r="E300" s="4"/>
      <c r="F300" s="4"/>
      <c r="G300" s="4"/>
      <c r="H300" s="4"/>
      <c r="I300" s="4"/>
      <c r="J300" s="4"/>
      <c r="K300" s="4"/>
      <c r="L300" s="167"/>
      <c r="M300" s="4">
        <f t="shared" si="137"/>
        <v>1783.8111731053782</v>
      </c>
    </row>
    <row r="301" spans="1:13" ht="15">
      <c r="A301" s="18" t="str">
        <f t="shared" si="136"/>
        <v>В.Барсуков </v>
      </c>
      <c r="B301" s="2" t="str">
        <f t="shared" si="136"/>
        <v>RUS</v>
      </c>
      <c r="C301" s="4"/>
      <c r="D301" s="4"/>
      <c r="E301" s="4"/>
      <c r="F301" s="4"/>
      <c r="G301" s="4"/>
      <c r="H301" s="4"/>
      <c r="I301" s="4"/>
      <c r="J301" s="4"/>
      <c r="K301" s="4"/>
      <c r="L301" s="167"/>
      <c r="M301" s="4">
        <f t="shared" si="137"/>
        <v>1792.490694627954</v>
      </c>
    </row>
    <row r="302" spans="1:13" ht="15">
      <c r="A302" s="18" t="str">
        <f t="shared" si="136"/>
        <v>А.Оганесян </v>
      </c>
      <c r="B302" s="2" t="str">
        <f t="shared" si="136"/>
        <v>RUS</v>
      </c>
      <c r="C302" s="4"/>
      <c r="D302" s="4"/>
      <c r="E302" s="4"/>
      <c r="F302" s="4"/>
      <c r="G302" s="4"/>
      <c r="H302" s="4"/>
      <c r="I302" s="4"/>
      <c r="J302" s="4"/>
      <c r="K302" s="4"/>
      <c r="L302" s="167"/>
      <c r="M302" s="4">
        <f t="shared" si="137"/>
        <v>1753.111698683221</v>
      </c>
    </row>
    <row r="303" spans="1:13" ht="15">
      <c r="A303" s="18" t="str">
        <f t="shared" si="136"/>
        <v>Э.Абдуллаев </v>
      </c>
      <c r="B303" s="2" t="str">
        <f t="shared" si="136"/>
        <v>AZE</v>
      </c>
      <c r="C303" s="4"/>
      <c r="D303" s="4"/>
      <c r="E303" s="4"/>
      <c r="F303" s="4"/>
      <c r="G303" s="4"/>
      <c r="H303" s="4"/>
      <c r="I303" s="4"/>
      <c r="J303" s="4"/>
      <c r="K303" s="4"/>
      <c r="L303" s="167"/>
      <c r="M303" s="4">
        <f t="shared" si="137"/>
        <v>1792.490694627954</v>
      </c>
    </row>
    <row r="304" spans="1:13" ht="15">
      <c r="A304" s="18" t="str">
        <f t="shared" si="136"/>
        <v>В.Кожакин </v>
      </c>
      <c r="B304" s="2" t="str">
        <f t="shared" si="136"/>
        <v>RUS</v>
      </c>
      <c r="C304" s="4"/>
      <c r="D304" s="4"/>
      <c r="E304" s="4"/>
      <c r="F304" s="4"/>
      <c r="G304" s="4"/>
      <c r="H304" s="4"/>
      <c r="I304" s="4"/>
      <c r="J304" s="4"/>
      <c r="K304" s="4"/>
      <c r="L304" s="167"/>
      <c r="M304" s="4">
        <f t="shared" si="137"/>
        <v>1772.5629472741377</v>
      </c>
    </row>
    <row r="305" spans="1:13" ht="15">
      <c r="A305" s="18" t="str">
        <f t="shared" si="136"/>
        <v>В.Желтухов </v>
      </c>
      <c r="B305" s="2" t="str">
        <f t="shared" si="136"/>
        <v>RUS</v>
      </c>
      <c r="C305" s="4"/>
      <c r="D305" s="4"/>
      <c r="E305" s="4"/>
      <c r="F305" s="4"/>
      <c r="G305" s="4"/>
      <c r="H305" s="4"/>
      <c r="I305" s="4"/>
      <c r="J305" s="4"/>
      <c r="K305" s="4"/>
      <c r="L305" s="167"/>
      <c r="M305" s="4">
        <f t="shared" si="137"/>
        <v>1786.0621231993828</v>
      </c>
    </row>
    <row r="306" spans="1:13" ht="15">
      <c r="A306" s="18" t="str">
        <f t="shared" si="136"/>
        <v>K.Mlynka </v>
      </c>
      <c r="B306" s="2" t="str">
        <f t="shared" si="136"/>
        <v>SVK</v>
      </c>
      <c r="C306" s="4"/>
      <c r="D306" s="4"/>
      <c r="E306" s="4"/>
      <c r="F306" s="4"/>
      <c r="G306" s="4"/>
      <c r="H306" s="4"/>
      <c r="I306" s="4"/>
      <c r="J306" s="4"/>
      <c r="K306" s="4"/>
      <c r="L306" s="167"/>
      <c r="M306" s="4">
        <f t="shared" si="137"/>
        <v>1775.82965035003</v>
      </c>
    </row>
    <row r="307" spans="1:13" ht="15.75" thickBot="1">
      <c r="A307" s="189" t="str">
        <f t="shared" si="136"/>
        <v>В.Турмасов  </v>
      </c>
      <c r="B307" s="69" t="str">
        <f t="shared" si="136"/>
        <v>RUS</v>
      </c>
      <c r="C307" s="71"/>
      <c r="D307" s="71"/>
      <c r="E307" s="71"/>
      <c r="F307" s="71"/>
      <c r="G307" s="71"/>
      <c r="H307" s="71"/>
      <c r="I307" s="71"/>
      <c r="J307" s="71"/>
      <c r="K307" s="71"/>
      <c r="L307" s="237"/>
      <c r="M307" s="71">
        <f t="shared" si="137"/>
        <v>1786.0621231993828</v>
      </c>
    </row>
    <row r="308" spans="1:14" ht="15">
      <c r="A308" s="259" t="str">
        <f aca="true" t="shared" si="138" ref="A308:B338">A194</f>
        <v>В. Иванов</v>
      </c>
      <c r="B308" s="260" t="str">
        <f t="shared" si="138"/>
        <v>RUS</v>
      </c>
      <c r="C308" s="261"/>
      <c r="D308" s="73"/>
      <c r="E308" s="73"/>
      <c r="F308" s="73"/>
      <c r="G308" s="73"/>
      <c r="H308" s="73"/>
      <c r="I308" s="73"/>
      <c r="J308" s="73"/>
      <c r="K308" s="73"/>
      <c r="L308" s="262"/>
      <c r="M308" s="73"/>
      <c r="N308" s="74">
        <f>K194</f>
        <v>1869.4098368616083</v>
      </c>
    </row>
    <row r="309" spans="1:14" ht="15">
      <c r="A309" s="144" t="str">
        <f t="shared" si="138"/>
        <v>Н. Коблов</v>
      </c>
      <c r="B309" s="8" t="str">
        <f t="shared" si="138"/>
        <v>RUS</v>
      </c>
      <c r="C309" s="257"/>
      <c r="D309" s="4"/>
      <c r="E309" s="4"/>
      <c r="F309" s="4"/>
      <c r="G309" s="4"/>
      <c r="H309" s="4"/>
      <c r="I309" s="4"/>
      <c r="J309" s="4"/>
      <c r="K309" s="4"/>
      <c r="L309" s="167"/>
      <c r="M309" s="4"/>
      <c r="N309" s="75">
        <f aca="true" t="shared" si="139" ref="N309:N338">K195</f>
        <v>1869.5969676359518</v>
      </c>
    </row>
    <row r="310" spans="1:14" ht="15">
      <c r="A310" s="144" t="str">
        <f t="shared" si="138"/>
        <v>В. Кожакин</v>
      </c>
      <c r="B310" s="8" t="str">
        <f t="shared" si="138"/>
        <v>RUS</v>
      </c>
      <c r="C310" s="257"/>
      <c r="D310" s="4"/>
      <c r="E310" s="4"/>
      <c r="F310" s="4"/>
      <c r="G310" s="4"/>
      <c r="H310" s="4"/>
      <c r="I310" s="4"/>
      <c r="J310" s="4"/>
      <c r="K310" s="4"/>
      <c r="L310" s="167"/>
      <c r="M310" s="4"/>
      <c r="N310" s="75">
        <f t="shared" si="139"/>
        <v>1821.565540221494</v>
      </c>
    </row>
    <row r="311" spans="1:14" ht="15">
      <c r="A311" s="144" t="str">
        <f t="shared" si="138"/>
        <v>Ю. Алексеев</v>
      </c>
      <c r="B311" s="8" t="str">
        <f t="shared" si="138"/>
        <v>RUS</v>
      </c>
      <c r="C311" s="257"/>
      <c r="D311" s="4"/>
      <c r="E311" s="4"/>
      <c r="F311" s="4"/>
      <c r="G311" s="4"/>
      <c r="H311" s="4"/>
      <c r="I311" s="4"/>
      <c r="J311" s="4"/>
      <c r="K311" s="4"/>
      <c r="L311" s="167"/>
      <c r="M311" s="4"/>
      <c r="N311" s="75">
        <f t="shared" si="139"/>
        <v>1807.918792329457</v>
      </c>
    </row>
    <row r="312" spans="1:14" ht="15">
      <c r="A312" s="144" t="str">
        <f t="shared" si="138"/>
        <v>E. Abdullayev</v>
      </c>
      <c r="B312" s="8" t="str">
        <f t="shared" si="138"/>
        <v>AZE</v>
      </c>
      <c r="C312" s="255"/>
      <c r="D312" s="4"/>
      <c r="E312" s="4"/>
      <c r="F312" s="4"/>
      <c r="G312" s="4"/>
      <c r="H312" s="4"/>
      <c r="I312" s="4"/>
      <c r="J312" s="4"/>
      <c r="K312" s="4"/>
      <c r="L312" s="167"/>
      <c r="M312" s="4"/>
      <c r="N312" s="75">
        <f t="shared" si="139"/>
        <v>1819.2578038494503</v>
      </c>
    </row>
    <row r="313" spans="1:14" ht="15">
      <c r="A313" s="144" t="str">
        <f t="shared" si="138"/>
        <v>Г. Игнатенко</v>
      </c>
      <c r="B313" s="8" t="str">
        <f t="shared" si="138"/>
        <v>RUS</v>
      </c>
      <c r="C313" s="255"/>
      <c r="D313" s="4"/>
      <c r="E313" s="4"/>
      <c r="F313" s="4"/>
      <c r="G313" s="4"/>
      <c r="H313" s="4"/>
      <c r="I313" s="4"/>
      <c r="J313" s="4"/>
      <c r="K313" s="4"/>
      <c r="L313" s="167"/>
      <c r="M313" s="4"/>
      <c r="N313" s="75">
        <f t="shared" si="139"/>
        <v>1819.2578038494503</v>
      </c>
    </row>
    <row r="314" spans="1:14" ht="15">
      <c r="A314" s="144" t="str">
        <f t="shared" si="138"/>
        <v>P Petrašinović</v>
      </c>
      <c r="B314" s="8" t="str">
        <f t="shared" si="138"/>
        <v>SER</v>
      </c>
      <c r="C314" s="255"/>
      <c r="D314" s="4"/>
      <c r="E314" s="4"/>
      <c r="F314" s="4"/>
      <c r="G314" s="4"/>
      <c r="H314" s="4"/>
      <c r="I314" s="4"/>
      <c r="J314" s="4"/>
      <c r="K314" s="4"/>
      <c r="L314" s="167"/>
      <c r="M314" s="4"/>
      <c r="N314" s="75">
        <f t="shared" si="139"/>
        <v>1816.0435181351645</v>
      </c>
    </row>
    <row r="315" spans="1:14" ht="15">
      <c r="A315" s="144" t="str">
        <f t="shared" si="138"/>
        <v>А. Сыгуров</v>
      </c>
      <c r="B315" s="8" t="str">
        <f t="shared" si="138"/>
        <v>RUS</v>
      </c>
      <c r="C315" s="257"/>
      <c r="D315" s="4"/>
      <c r="E315" s="4"/>
      <c r="F315" s="4"/>
      <c r="G315" s="4"/>
      <c r="H315" s="4"/>
      <c r="I315" s="4"/>
      <c r="J315" s="4"/>
      <c r="K315" s="4"/>
      <c r="L315" s="167"/>
      <c r="M315" s="4"/>
      <c r="N315" s="75">
        <f t="shared" si="139"/>
        <v>1798.0532142216398</v>
      </c>
    </row>
    <row r="316" spans="1:14" ht="15">
      <c r="A316" s="144" t="str">
        <f t="shared" si="138"/>
        <v>В. Шумарин</v>
      </c>
      <c r="B316" s="8" t="str">
        <f t="shared" si="138"/>
        <v>RUS</v>
      </c>
      <c r="C316" s="257"/>
      <c r="D316" s="4"/>
      <c r="E316" s="4"/>
      <c r="F316" s="4"/>
      <c r="G316" s="4"/>
      <c r="H316" s="4"/>
      <c r="I316" s="4"/>
      <c r="J316" s="4"/>
      <c r="K316" s="4"/>
      <c r="L316" s="167"/>
      <c r="M316" s="4"/>
      <c r="N316" s="75">
        <f t="shared" si="139"/>
        <v>1824.4423536567642</v>
      </c>
    </row>
    <row r="317" spans="1:14" ht="15">
      <c r="A317" s="144" t="str">
        <f t="shared" si="138"/>
        <v>В. Волчек</v>
      </c>
      <c r="B317" s="8" t="str">
        <f t="shared" si="138"/>
        <v>BLR</v>
      </c>
      <c r="C317" s="255"/>
      <c r="D317" s="4"/>
      <c r="E317" s="4"/>
      <c r="F317" s="4"/>
      <c r="G317" s="4"/>
      <c r="H317" s="4"/>
      <c r="I317" s="4"/>
      <c r="J317" s="4"/>
      <c r="K317" s="4"/>
      <c r="L317" s="167"/>
      <c r="M317" s="4"/>
      <c r="N317" s="75">
        <f t="shared" si="139"/>
        <v>1812.829232420879</v>
      </c>
    </row>
    <row r="318" spans="1:14" ht="15">
      <c r="A318" s="144" t="str">
        <f t="shared" si="138"/>
        <v>И. Агапов</v>
      </c>
      <c r="B318" s="8" t="str">
        <f t="shared" si="138"/>
        <v>RUS</v>
      </c>
      <c r="C318" s="257"/>
      <c r="D318" s="4"/>
      <c r="E318" s="4"/>
      <c r="F318" s="4"/>
      <c r="G318" s="4"/>
      <c r="H318" s="4"/>
      <c r="I318" s="4"/>
      <c r="J318" s="4"/>
      <c r="K318" s="4"/>
      <c r="L318" s="167"/>
      <c r="M318" s="4"/>
      <c r="N318" s="75">
        <f t="shared" si="139"/>
        <v>1818.3012852047807</v>
      </c>
    </row>
    <row r="319" spans="1:14" ht="15">
      <c r="A319" s="144" t="str">
        <f t="shared" si="138"/>
        <v>М. Атаманова</v>
      </c>
      <c r="B319" s="8" t="str">
        <f t="shared" si="138"/>
        <v>RUS</v>
      </c>
      <c r="C319" s="255"/>
      <c r="D319" s="4"/>
      <c r="E319" s="4"/>
      <c r="F319" s="4"/>
      <c r="G319" s="4"/>
      <c r="H319" s="4"/>
      <c r="I319" s="4"/>
      <c r="J319" s="4"/>
      <c r="K319" s="4"/>
      <c r="L319" s="167"/>
      <c r="M319" s="4"/>
      <c r="N319" s="75">
        <f t="shared" si="139"/>
        <v>1809.6149467065932</v>
      </c>
    </row>
    <row r="320" spans="1:14" ht="15">
      <c r="A320" s="144" t="str">
        <f t="shared" si="138"/>
        <v>K. Mlynka</v>
      </c>
      <c r="B320" s="8" t="str">
        <f t="shared" si="138"/>
        <v>SVK</v>
      </c>
      <c r="C320" s="257"/>
      <c r="D320" s="4"/>
      <c r="E320" s="4"/>
      <c r="F320" s="4"/>
      <c r="G320" s="4"/>
      <c r="H320" s="4"/>
      <c r="I320" s="4"/>
      <c r="J320" s="4"/>
      <c r="K320" s="4"/>
      <c r="L320" s="167"/>
      <c r="M320" s="4"/>
      <c r="N320" s="75">
        <f t="shared" si="139"/>
        <v>1791.061412139393</v>
      </c>
    </row>
    <row r="321" spans="1:14" ht="15">
      <c r="A321" s="144" t="str">
        <f t="shared" si="138"/>
        <v>Т. Соломенцева</v>
      </c>
      <c r="B321" s="8" t="str">
        <f t="shared" si="138"/>
        <v>RUS</v>
      </c>
      <c r="C321" s="255"/>
      <c r="D321" s="4"/>
      <c r="E321" s="4"/>
      <c r="F321" s="4"/>
      <c r="G321" s="4"/>
      <c r="H321" s="4"/>
      <c r="I321" s="4"/>
      <c r="J321" s="4"/>
      <c r="K321" s="4"/>
      <c r="L321" s="167"/>
      <c r="M321" s="4"/>
      <c r="N321" s="75">
        <f t="shared" si="139"/>
        <v>1799.972089563736</v>
      </c>
    </row>
    <row r="322" spans="1:14" ht="15">
      <c r="A322" s="144" t="str">
        <f t="shared" si="138"/>
        <v>Н. Харчишин</v>
      </c>
      <c r="B322" s="8" t="str">
        <f t="shared" si="138"/>
        <v>RUS</v>
      </c>
      <c r="C322" s="257"/>
      <c r="D322" s="4"/>
      <c r="E322" s="4"/>
      <c r="F322" s="4"/>
      <c r="G322" s="4"/>
      <c r="H322" s="4"/>
      <c r="I322" s="4"/>
      <c r="J322" s="4"/>
      <c r="K322" s="4"/>
      <c r="L322" s="167"/>
      <c r="M322" s="4"/>
      <c r="N322" s="75">
        <f t="shared" si="139"/>
        <v>1777.296406625166</v>
      </c>
    </row>
    <row r="323" spans="1:14" ht="15">
      <c r="A323" s="144" t="str">
        <f t="shared" si="138"/>
        <v>Н. Кравцов</v>
      </c>
      <c r="B323" s="8" t="str">
        <f t="shared" si="138"/>
        <v>RUS</v>
      </c>
      <c r="C323" s="255"/>
      <c r="D323" s="4"/>
      <c r="E323" s="4"/>
      <c r="F323" s="4"/>
      <c r="G323" s="4"/>
      <c r="H323" s="4"/>
      <c r="I323" s="4"/>
      <c r="J323" s="4"/>
      <c r="K323" s="4"/>
      <c r="L323" s="167"/>
      <c r="M323" s="4"/>
      <c r="N323" s="75">
        <f t="shared" si="139"/>
        <v>1796.7578038494503</v>
      </c>
    </row>
    <row r="324" spans="1:14" ht="15">
      <c r="A324" s="144" t="str">
        <f t="shared" si="138"/>
        <v>Д. Утарова</v>
      </c>
      <c r="B324" s="8" t="str">
        <f t="shared" si="138"/>
        <v>RUS </v>
      </c>
      <c r="C324" s="255"/>
      <c r="D324" s="4"/>
      <c r="E324" s="4"/>
      <c r="F324" s="4"/>
      <c r="G324" s="4"/>
      <c r="H324" s="4"/>
      <c r="I324" s="4"/>
      <c r="J324" s="4"/>
      <c r="K324" s="4"/>
      <c r="L324" s="167"/>
      <c r="M324" s="4"/>
      <c r="N324" s="75">
        <f t="shared" si="139"/>
        <v>1793.5435181351645</v>
      </c>
    </row>
    <row r="325" spans="1:14" ht="15">
      <c r="A325" s="144" t="str">
        <f t="shared" si="138"/>
        <v>Е. Оплян</v>
      </c>
      <c r="B325" s="8" t="str">
        <f t="shared" si="138"/>
        <v>RUS</v>
      </c>
      <c r="C325" s="255"/>
      <c r="D325" s="4"/>
      <c r="E325" s="4"/>
      <c r="F325" s="4"/>
      <c r="G325" s="4"/>
      <c r="H325" s="4"/>
      <c r="I325" s="4"/>
      <c r="J325" s="4"/>
      <c r="K325" s="4"/>
      <c r="L325" s="167"/>
      <c r="M325" s="4"/>
      <c r="N325" s="75">
        <f t="shared" si="139"/>
        <v>1793.5435181351645</v>
      </c>
    </row>
    <row r="326" spans="1:14" ht="15">
      <c r="A326" s="144" t="str">
        <f t="shared" si="138"/>
        <v>С. Онуфриенко</v>
      </c>
      <c r="B326" s="8" t="str">
        <f t="shared" si="138"/>
        <v>RUS</v>
      </c>
      <c r="C326" s="255"/>
      <c r="D326" s="4"/>
      <c r="E326" s="4"/>
      <c r="F326" s="4"/>
      <c r="G326" s="4"/>
      <c r="H326" s="4"/>
      <c r="I326" s="4"/>
      <c r="J326" s="4"/>
      <c r="K326" s="4"/>
      <c r="L326" s="167"/>
      <c r="M326" s="4"/>
      <c r="N326" s="75">
        <f t="shared" si="139"/>
        <v>1790.329232420879</v>
      </c>
    </row>
    <row r="327" spans="1:14" ht="15">
      <c r="A327" s="144" t="str">
        <f t="shared" si="138"/>
        <v>А. Панкратьев</v>
      </c>
      <c r="B327" s="8" t="str">
        <f t="shared" si="138"/>
        <v>RUS</v>
      </c>
      <c r="C327" s="257"/>
      <c r="D327" s="4"/>
      <c r="E327" s="4"/>
      <c r="F327" s="4"/>
      <c r="G327" s="4"/>
      <c r="H327" s="4"/>
      <c r="I327" s="4"/>
      <c r="J327" s="4"/>
      <c r="K327" s="4"/>
      <c r="L327" s="167"/>
      <c r="M327" s="4"/>
      <c r="N327" s="75">
        <f t="shared" si="139"/>
        <v>1770.326091706966</v>
      </c>
    </row>
    <row r="328" spans="1:14" ht="15">
      <c r="A328" s="144" t="str">
        <f t="shared" si="138"/>
        <v>А. Шаклеина</v>
      </c>
      <c r="B328" s="8" t="str">
        <f t="shared" si="138"/>
        <v>RUS</v>
      </c>
      <c r="C328" s="255"/>
      <c r="D328" s="4"/>
      <c r="E328" s="4"/>
      <c r="F328" s="4"/>
      <c r="G328" s="4"/>
      <c r="H328" s="4"/>
      <c r="I328" s="4"/>
      <c r="J328" s="4"/>
      <c r="K328" s="4"/>
      <c r="L328" s="167"/>
      <c r="M328" s="4"/>
      <c r="N328" s="75">
        <f t="shared" si="139"/>
        <v>1787.1149467065932</v>
      </c>
    </row>
    <row r="329" spans="1:14" ht="15">
      <c r="A329" s="144" t="str">
        <f t="shared" si="138"/>
        <v>Б. Атанасов</v>
      </c>
      <c r="B329" s="8" t="str">
        <f t="shared" si="138"/>
        <v>BUL</v>
      </c>
      <c r="C329" s="257"/>
      <c r="D329" s="4"/>
      <c r="E329" s="4"/>
      <c r="F329" s="4"/>
      <c r="G329" s="4"/>
      <c r="H329" s="4"/>
      <c r="I329" s="4"/>
      <c r="J329" s="4"/>
      <c r="K329" s="4"/>
      <c r="L329" s="167"/>
      <c r="M329" s="4"/>
      <c r="N329" s="75">
        <f t="shared" si="139"/>
        <v>1776.4520760950422</v>
      </c>
    </row>
    <row r="330" spans="1:14" ht="15">
      <c r="A330" s="144" t="str">
        <f t="shared" si="138"/>
        <v>А. Утарова</v>
      </c>
      <c r="B330" s="8" t="str">
        <f t="shared" si="138"/>
        <v>RUS</v>
      </c>
      <c r="C330" s="255"/>
      <c r="D330" s="4"/>
      <c r="E330" s="4"/>
      <c r="F330" s="4"/>
      <c r="G330" s="4"/>
      <c r="H330" s="4"/>
      <c r="I330" s="4"/>
      <c r="J330" s="4"/>
      <c r="K330" s="4"/>
      <c r="L330" s="167"/>
      <c r="M330" s="4"/>
      <c r="N330" s="75">
        <f t="shared" si="139"/>
        <v>1787.1149467065932</v>
      </c>
    </row>
    <row r="331" spans="1:14" ht="15">
      <c r="A331" s="144" t="str">
        <f t="shared" si="138"/>
        <v>А. Кожакина</v>
      </c>
      <c r="B331" s="8" t="str">
        <f t="shared" si="138"/>
        <v>RUS</v>
      </c>
      <c r="C331" s="255"/>
      <c r="D331" s="4"/>
      <c r="E331" s="4"/>
      <c r="F331" s="4"/>
      <c r="G331" s="4"/>
      <c r="H331" s="4"/>
      <c r="I331" s="4"/>
      <c r="J331" s="4"/>
      <c r="K331" s="4"/>
      <c r="L331" s="167"/>
      <c r="M331" s="4"/>
      <c r="N331" s="75">
        <f t="shared" si="139"/>
        <v>1783.9006609923074</v>
      </c>
    </row>
    <row r="332" spans="1:14" ht="15">
      <c r="A332" s="144" t="str">
        <f t="shared" si="138"/>
        <v>М. Гальма</v>
      </c>
      <c r="B332" s="8" t="str">
        <f t="shared" si="138"/>
        <v>UKR</v>
      </c>
      <c r="C332" s="255"/>
      <c r="D332" s="4"/>
      <c r="E332" s="4"/>
      <c r="F332" s="4"/>
      <c r="G332" s="4"/>
      <c r="H332" s="4"/>
      <c r="I332" s="4"/>
      <c r="J332" s="4"/>
      <c r="K332" s="4"/>
      <c r="L332" s="167"/>
      <c r="M332" s="4"/>
      <c r="N332" s="75">
        <f t="shared" si="139"/>
        <v>1780.6863752780218</v>
      </c>
    </row>
    <row r="333" spans="1:14" ht="15">
      <c r="A333" s="144" t="str">
        <f t="shared" si="138"/>
        <v>В. Юзюк</v>
      </c>
      <c r="B333" s="8" t="str">
        <f t="shared" si="138"/>
        <v>UKR  </v>
      </c>
      <c r="C333" s="255"/>
      <c r="D333" s="4"/>
      <c r="E333" s="4"/>
      <c r="F333" s="4"/>
      <c r="G333" s="4"/>
      <c r="H333" s="4"/>
      <c r="I333" s="4"/>
      <c r="J333" s="4"/>
      <c r="K333" s="4"/>
      <c r="L333" s="167"/>
      <c r="M333" s="4"/>
      <c r="N333" s="75">
        <f t="shared" si="139"/>
        <v>1777.472089563736</v>
      </c>
    </row>
    <row r="334" spans="1:14" ht="15">
      <c r="A334" s="144" t="str">
        <f t="shared" si="138"/>
        <v>Б. Мулюкин</v>
      </c>
      <c r="B334" s="8" t="str">
        <f t="shared" si="138"/>
        <v>RUS </v>
      </c>
      <c r="C334" s="255"/>
      <c r="D334" s="4"/>
      <c r="E334" s="4"/>
      <c r="F334" s="4"/>
      <c r="G334" s="4"/>
      <c r="H334" s="4"/>
      <c r="I334" s="4"/>
      <c r="J334" s="4"/>
      <c r="K334" s="4"/>
      <c r="L334" s="167"/>
      <c r="M334" s="4"/>
      <c r="N334" s="75">
        <f t="shared" si="139"/>
        <v>1777.472089563736</v>
      </c>
    </row>
    <row r="335" spans="1:14" ht="15">
      <c r="A335" s="144" t="str">
        <f t="shared" si="138"/>
        <v>К. Павленко</v>
      </c>
      <c r="B335" s="8" t="str">
        <f t="shared" si="138"/>
        <v>RUS</v>
      </c>
      <c r="C335" s="255"/>
      <c r="D335" s="4"/>
      <c r="E335" s="4"/>
      <c r="F335" s="4"/>
      <c r="G335" s="4"/>
      <c r="H335" s="4"/>
      <c r="I335" s="4"/>
      <c r="J335" s="4"/>
      <c r="K335" s="4"/>
      <c r="L335" s="167"/>
      <c r="M335" s="4"/>
      <c r="N335" s="75">
        <f t="shared" si="139"/>
        <v>1777.472089563736</v>
      </c>
    </row>
    <row r="336" spans="1:14" ht="15">
      <c r="A336" s="144" t="str">
        <f t="shared" si="138"/>
        <v>Д. Мотуз</v>
      </c>
      <c r="B336" s="8" t="str">
        <f t="shared" si="138"/>
        <v>RUS</v>
      </c>
      <c r="C336" s="255"/>
      <c r="D336" s="4"/>
      <c r="E336" s="4"/>
      <c r="F336" s="4"/>
      <c r="G336" s="4"/>
      <c r="H336" s="4"/>
      <c r="I336" s="4"/>
      <c r="J336" s="4"/>
      <c r="K336" s="4"/>
      <c r="L336" s="167"/>
      <c r="M336" s="4"/>
      <c r="N336" s="75">
        <f t="shared" si="139"/>
        <v>1777.472089563736</v>
      </c>
    </row>
    <row r="337" spans="1:14" ht="15">
      <c r="A337" s="144" t="str">
        <f t="shared" si="138"/>
        <v>Е. Иванюкович</v>
      </c>
      <c r="B337" s="8" t="str">
        <f t="shared" si="138"/>
        <v>RUS</v>
      </c>
      <c r="C337" s="255"/>
      <c r="D337" s="4"/>
      <c r="E337" s="4"/>
      <c r="F337" s="4"/>
      <c r="G337" s="4"/>
      <c r="H337" s="4"/>
      <c r="I337" s="4"/>
      <c r="J337" s="4"/>
      <c r="K337" s="4"/>
      <c r="L337" s="167"/>
      <c r="M337" s="4"/>
      <c r="N337" s="75">
        <f t="shared" si="139"/>
        <v>1761.4006609923074</v>
      </c>
    </row>
    <row r="338" spans="1:14" ht="15.75" thickBot="1">
      <c r="A338" s="176" t="str">
        <f t="shared" si="138"/>
        <v>В. Желтухов</v>
      </c>
      <c r="B338" s="177" t="str">
        <f t="shared" si="138"/>
        <v>RUS</v>
      </c>
      <c r="C338" s="263"/>
      <c r="D338" s="77"/>
      <c r="E338" s="77"/>
      <c r="F338" s="77"/>
      <c r="G338" s="77"/>
      <c r="H338" s="77"/>
      <c r="I338" s="77"/>
      <c r="J338" s="77"/>
      <c r="K338" s="77"/>
      <c r="L338" s="264"/>
      <c r="M338" s="77"/>
      <c r="N338" s="217">
        <f t="shared" si="139"/>
        <v>1715.8373500159653</v>
      </c>
    </row>
    <row r="339" spans="1:14" ht="15">
      <c r="A339" s="258"/>
      <c r="B339" s="258"/>
      <c r="C339" s="46"/>
      <c r="D339" s="46"/>
      <c r="E339" s="46"/>
      <c r="F339" s="46"/>
      <c r="G339" s="46"/>
      <c r="H339" s="46"/>
      <c r="I339" s="46"/>
      <c r="J339" s="46"/>
      <c r="K339" s="46"/>
      <c r="L339" s="181"/>
      <c r="M339" s="46"/>
      <c r="N339" s="88"/>
    </row>
    <row r="340" spans="1:12" ht="15">
      <c r="A340" s="258"/>
      <c r="B340" s="258"/>
      <c r="C340" s="46"/>
      <c r="D340" s="46"/>
      <c r="E340" s="46"/>
      <c r="F340" s="46"/>
      <c r="G340" s="46"/>
      <c r="H340" s="46"/>
      <c r="I340" s="46"/>
      <c r="J340" s="46"/>
      <c r="K340" s="46"/>
      <c r="L340" s="181"/>
    </row>
    <row r="341" spans="1:12" ht="15">
      <c r="A341" s="141"/>
      <c r="B341" s="111"/>
      <c r="C341" s="46"/>
      <c r="D341" s="46"/>
      <c r="E341" s="46"/>
      <c r="F341" s="46"/>
      <c r="G341" s="46"/>
      <c r="H341" s="46"/>
      <c r="I341" s="46"/>
      <c r="J341" s="46"/>
      <c r="K341" s="46"/>
      <c r="L341" s="181"/>
    </row>
    <row r="342" ht="16.5" thickBot="1">
      <c r="B342" s="87" t="s">
        <v>208</v>
      </c>
    </row>
    <row r="343" spans="1:15" ht="15.75">
      <c r="A343" s="192" t="s">
        <v>64</v>
      </c>
      <c r="B343" s="193" t="s">
        <v>65</v>
      </c>
      <c r="C343" s="130" t="s">
        <v>163</v>
      </c>
      <c r="D343" s="130" t="s">
        <v>164</v>
      </c>
      <c r="E343" s="194" t="s">
        <v>165</v>
      </c>
      <c r="F343" s="130" t="s">
        <v>166</v>
      </c>
      <c r="G343" s="195" t="s">
        <v>167</v>
      </c>
      <c r="H343" s="195" t="s">
        <v>240</v>
      </c>
      <c r="I343" s="195" t="s">
        <v>273</v>
      </c>
      <c r="J343" s="130" t="s">
        <v>319</v>
      </c>
      <c r="K343" s="195" t="s">
        <v>346</v>
      </c>
      <c r="L343" s="218" t="s">
        <v>384</v>
      </c>
      <c r="M343" s="218" t="s">
        <v>399</v>
      </c>
      <c r="N343" s="130" t="s">
        <v>463</v>
      </c>
      <c r="O343" s="196" t="s">
        <v>168</v>
      </c>
    </row>
    <row r="344" spans="1:15" ht="15">
      <c r="A344" s="18" t="s">
        <v>178</v>
      </c>
      <c r="B344" s="2" t="s">
        <v>42</v>
      </c>
      <c r="C344" s="2"/>
      <c r="D344" s="4"/>
      <c r="E344" s="2"/>
      <c r="F344" s="4">
        <v>1797.501424144277</v>
      </c>
      <c r="G344" s="4"/>
      <c r="H344" s="4"/>
      <c r="I344" s="4"/>
      <c r="J344" s="4"/>
      <c r="K344" s="18"/>
      <c r="L344" s="2"/>
      <c r="M344" s="201"/>
      <c r="N344" s="2"/>
      <c r="O344" s="150">
        <f>F344</f>
        <v>1797.501424144277</v>
      </c>
    </row>
    <row r="345" spans="1:15" ht="15">
      <c r="A345" s="18" t="s">
        <v>230</v>
      </c>
      <c r="B345" s="2" t="s">
        <v>44</v>
      </c>
      <c r="C345" s="4"/>
      <c r="D345" s="4">
        <v>1772.4125995823342</v>
      </c>
      <c r="E345" s="4"/>
      <c r="F345" s="4"/>
      <c r="G345" s="4"/>
      <c r="H345" s="4"/>
      <c r="I345" s="4"/>
      <c r="J345" s="4">
        <v>1744.7200460829492</v>
      </c>
      <c r="K345" s="18"/>
      <c r="L345" s="2"/>
      <c r="M345" s="84">
        <f>M297</f>
        <v>1764.5814434739614</v>
      </c>
      <c r="N345" s="4">
        <f>N311</f>
        <v>1807.918792329457</v>
      </c>
      <c r="O345" s="150">
        <f>M345</f>
        <v>1764.5814434739614</v>
      </c>
    </row>
    <row r="346" spans="1:15" ht="15">
      <c r="A346" s="18" t="s">
        <v>175</v>
      </c>
      <c r="B346" s="2" t="s">
        <v>40</v>
      </c>
      <c r="C346" s="4"/>
      <c r="D346" s="4"/>
      <c r="E346" s="4">
        <v>1814.1046902463947</v>
      </c>
      <c r="F346" s="4">
        <v>1820.206763662597</v>
      </c>
      <c r="G346" s="4"/>
      <c r="H346" s="4"/>
      <c r="I346" s="4"/>
      <c r="J346" s="4"/>
      <c r="K346" s="18"/>
      <c r="L346" s="2"/>
      <c r="M346" s="201"/>
      <c r="N346" s="2"/>
      <c r="O346" s="150">
        <f>F346</f>
        <v>1820.206763662597</v>
      </c>
    </row>
    <row r="347" spans="1:15" ht="15">
      <c r="A347" s="18" t="s">
        <v>368</v>
      </c>
      <c r="B347" s="2" t="s">
        <v>42</v>
      </c>
      <c r="C347" s="4"/>
      <c r="D347" s="4"/>
      <c r="E347" s="4"/>
      <c r="F347" s="4">
        <v>1791.0728527157055</v>
      </c>
      <c r="G347" s="4">
        <v>1817.111812312484</v>
      </c>
      <c r="H347" s="4">
        <v>1824.5813481351806</v>
      </c>
      <c r="I347" s="4"/>
      <c r="J347" s="4"/>
      <c r="K347" s="18"/>
      <c r="L347" s="2"/>
      <c r="M347" s="201"/>
      <c r="N347" s="2"/>
      <c r="O347" s="150">
        <f>H347</f>
        <v>1824.5813481351806</v>
      </c>
    </row>
    <row r="348" spans="1:15" ht="15">
      <c r="A348" s="18" t="s">
        <v>229</v>
      </c>
      <c r="B348" s="2" t="s">
        <v>44</v>
      </c>
      <c r="C348" s="4">
        <v>1786.2857142857142</v>
      </c>
      <c r="D348" s="4">
        <v>1775.302266223219</v>
      </c>
      <c r="E348" s="4">
        <v>1769.889458617175</v>
      </c>
      <c r="F348" s="4"/>
      <c r="G348" s="4"/>
      <c r="H348" s="4">
        <v>1764.0023674195995</v>
      </c>
      <c r="I348" s="4"/>
      <c r="J348" s="4">
        <v>1757.4988479262672</v>
      </c>
      <c r="K348" s="4">
        <v>1780.3507042712654</v>
      </c>
      <c r="L348" s="4">
        <f>L235</f>
        <v>1761.204931494653</v>
      </c>
      <c r="M348" s="201"/>
      <c r="N348" s="4">
        <f>N322</f>
        <v>1777.296406625166</v>
      </c>
      <c r="O348" s="150">
        <f>L348</f>
        <v>1761.204931494653</v>
      </c>
    </row>
    <row r="349" spans="1:15" ht="15">
      <c r="A349" s="18" t="s">
        <v>370</v>
      </c>
      <c r="B349" s="2" t="s">
        <v>40</v>
      </c>
      <c r="C349" s="4">
        <v>1805.5714285714284</v>
      </c>
      <c r="D349" s="4"/>
      <c r="E349" s="4"/>
      <c r="F349" s="4"/>
      <c r="G349" s="4">
        <v>1796.0775748102847</v>
      </c>
      <c r="H349" s="4">
        <v>1789.7658642020074</v>
      </c>
      <c r="I349" s="4"/>
      <c r="J349" s="4"/>
      <c r="K349" s="4"/>
      <c r="L349" s="4"/>
      <c r="M349" s="201"/>
      <c r="N349" s="2"/>
      <c r="O349" s="150">
        <f>H349</f>
        <v>1789.7658642020074</v>
      </c>
    </row>
    <row r="350" spans="1:15" ht="15">
      <c r="A350" s="18" t="s">
        <v>77</v>
      </c>
      <c r="B350" s="2" t="s">
        <v>42</v>
      </c>
      <c r="C350" s="4"/>
      <c r="D350" s="4">
        <v>1833.484028153763</v>
      </c>
      <c r="E350" s="4"/>
      <c r="F350" s="4">
        <v>1840.1664036606433</v>
      </c>
      <c r="G350" s="4">
        <v>1848.2980790365373</v>
      </c>
      <c r="H350" s="4">
        <v>1866.892167958385</v>
      </c>
      <c r="I350" s="4">
        <v>1860.5714285714284</v>
      </c>
      <c r="J350" s="4">
        <v>1857.7857142857142</v>
      </c>
      <c r="K350" s="4">
        <v>1844.9285714285713</v>
      </c>
      <c r="L350" s="4">
        <f>L237</f>
        <v>1833.1322526734446</v>
      </c>
      <c r="M350" s="84">
        <f>M294</f>
        <v>1855.4956180063589</v>
      </c>
      <c r="N350" s="4">
        <f>N309</f>
        <v>1869.5969676359518</v>
      </c>
      <c r="O350" s="150">
        <f>M350</f>
        <v>1855.4956180063589</v>
      </c>
    </row>
    <row r="351" spans="1:15" ht="15">
      <c r="A351" s="18" t="s">
        <v>36</v>
      </c>
      <c r="B351" s="2" t="s">
        <v>42</v>
      </c>
      <c r="C351" s="4">
        <v>1802.357142857143</v>
      </c>
      <c r="D351" s="4"/>
      <c r="E351" s="4"/>
      <c r="F351" s="4"/>
      <c r="G351" s="4"/>
      <c r="H351" s="4"/>
      <c r="I351" s="4"/>
      <c r="J351" s="4"/>
      <c r="K351" s="4"/>
      <c r="L351" s="4"/>
      <c r="M351" s="201"/>
      <c r="N351" s="2"/>
      <c r="O351" s="150">
        <f>C351</f>
        <v>1802.357142857143</v>
      </c>
    </row>
    <row r="352" spans="1:15" ht="15">
      <c r="A352" s="18" t="s">
        <v>417</v>
      </c>
      <c r="B352" s="2" t="s">
        <v>109</v>
      </c>
      <c r="C352" s="4"/>
      <c r="D352" s="4"/>
      <c r="E352" s="4"/>
      <c r="F352" s="4"/>
      <c r="G352" s="4">
        <v>1772.523104650133</v>
      </c>
      <c r="H352" s="4"/>
      <c r="I352" s="4"/>
      <c r="J352" s="4"/>
      <c r="K352" s="4"/>
      <c r="L352" s="4"/>
      <c r="M352" s="201"/>
      <c r="N352" s="2"/>
      <c r="O352" s="150">
        <f>G352</f>
        <v>1772.523104650133</v>
      </c>
    </row>
    <row r="353" spans="1:15" ht="15">
      <c r="A353" s="18" t="s">
        <v>72</v>
      </c>
      <c r="B353" s="2" t="s">
        <v>42</v>
      </c>
      <c r="C353" s="4"/>
      <c r="D353" s="4"/>
      <c r="E353" s="4"/>
      <c r="F353" s="4"/>
      <c r="G353" s="4">
        <v>1804.6659617929904</v>
      </c>
      <c r="H353" s="4">
        <v>1808.963891603727</v>
      </c>
      <c r="I353" s="4">
        <v>1804.0081675081674</v>
      </c>
      <c r="J353" s="4">
        <v>1828.6048387096776</v>
      </c>
      <c r="K353" s="4">
        <v>1823.4196769205294</v>
      </c>
      <c r="L353" s="4">
        <f>L240</f>
        <v>1824.1686882440574</v>
      </c>
      <c r="M353" s="84">
        <f>M299</f>
        <v>1816.742549143338</v>
      </c>
      <c r="N353" s="4">
        <f>N316</f>
        <v>1824.4423536567642</v>
      </c>
      <c r="O353" s="150">
        <f>M353</f>
        <v>1816.742549143338</v>
      </c>
    </row>
    <row r="354" spans="1:15" ht="15">
      <c r="A354" s="18" t="s">
        <v>78</v>
      </c>
      <c r="B354" s="2" t="s">
        <v>42</v>
      </c>
      <c r="C354" s="4">
        <v>1783.0714285714284</v>
      </c>
      <c r="D354" s="4">
        <v>1793.0052014850335</v>
      </c>
      <c r="E354" s="4"/>
      <c r="F354" s="4">
        <v>1811.9032203731372</v>
      </c>
      <c r="G354" s="4">
        <v>1813.786053927551</v>
      </c>
      <c r="H354" s="4"/>
      <c r="I354" s="4"/>
      <c r="J354" s="4"/>
      <c r="K354" s="4"/>
      <c r="L354" s="4"/>
      <c r="M354" s="201"/>
      <c r="N354" s="2"/>
      <c r="O354" s="150">
        <f>G354</f>
        <v>1813.786053927551</v>
      </c>
    </row>
    <row r="355" spans="1:15" ht="15">
      <c r="A355" s="18" t="s">
        <v>176</v>
      </c>
      <c r="B355" s="2" t="s">
        <v>40</v>
      </c>
      <c r="C355" s="4"/>
      <c r="D355" s="4"/>
      <c r="E355" s="4">
        <v>1794.8189759606805</v>
      </c>
      <c r="F355" s="4"/>
      <c r="G355" s="4"/>
      <c r="H355" s="4"/>
      <c r="I355" s="4"/>
      <c r="J355" s="4"/>
      <c r="K355" s="4"/>
      <c r="L355" s="4"/>
      <c r="M355" s="201"/>
      <c r="N355" s="2"/>
      <c r="O355" s="150">
        <f>E355</f>
        <v>1794.8189759606805</v>
      </c>
    </row>
    <row r="356" spans="1:15" ht="15">
      <c r="A356" s="18" t="s">
        <v>371</v>
      </c>
      <c r="B356" s="2" t="s">
        <v>44</v>
      </c>
      <c r="C356" s="4">
        <v>1786.2857142857142</v>
      </c>
      <c r="D356" s="4"/>
      <c r="E356" s="4"/>
      <c r="F356" s="4"/>
      <c r="G356" s="4"/>
      <c r="H356" s="4"/>
      <c r="I356" s="4"/>
      <c r="J356" s="4"/>
      <c r="K356" s="4"/>
      <c r="L356" s="4"/>
      <c r="M356" s="201"/>
      <c r="N356" s="2"/>
      <c r="O356" s="150">
        <f>C356</f>
        <v>1786.2857142857142</v>
      </c>
    </row>
    <row r="357" spans="1:15" ht="15">
      <c r="A357" s="18" t="s">
        <v>34</v>
      </c>
      <c r="B357" s="2" t="s">
        <v>42</v>
      </c>
      <c r="C357" s="4">
        <v>1815.2142857142858</v>
      </c>
      <c r="D357" s="4">
        <v>1840.9758488668883</v>
      </c>
      <c r="E357" s="4">
        <v>1857.6566316853218</v>
      </c>
      <c r="F357" s="4">
        <v>1852.251489976326</v>
      </c>
      <c r="G357" s="4">
        <v>1851.1289430546856</v>
      </c>
      <c r="H357" s="4">
        <v>1843.2679350021574</v>
      </c>
      <c r="I357" s="4">
        <v>1834.2125037125038</v>
      </c>
      <c r="J357" s="4">
        <v>1828.0950460829492</v>
      </c>
      <c r="K357" s="4">
        <v>1829.4933769418672</v>
      </c>
      <c r="L357" s="4">
        <f>L244</f>
        <v>1841.372275585084</v>
      </c>
      <c r="M357" s="84">
        <f>M295</f>
        <v>1848.7151086641559</v>
      </c>
      <c r="N357" s="4">
        <f>N308</f>
        <v>1869.4098368616083</v>
      </c>
      <c r="O357" s="150">
        <f>M357</f>
        <v>1848.7151086641559</v>
      </c>
    </row>
    <row r="358" spans="1:15" ht="15">
      <c r="A358" s="18" t="s">
        <v>27</v>
      </c>
      <c r="B358" s="2" t="s">
        <v>42</v>
      </c>
      <c r="C358" s="4">
        <v>1783.0714285714284</v>
      </c>
      <c r="D358" s="4">
        <v>1786.5766300564621</v>
      </c>
      <c r="E358" s="4">
        <v>1778.335026837698</v>
      </c>
      <c r="F358" s="4">
        <v>1775.945904683932</v>
      </c>
      <c r="G358" s="4">
        <v>1779.8074563953626</v>
      </c>
      <c r="H358" s="4">
        <v>1784.1820586145732</v>
      </c>
      <c r="I358" s="4"/>
      <c r="J358" s="4">
        <v>1788.2304147465438</v>
      </c>
      <c r="K358" s="4"/>
      <c r="L358" s="4"/>
      <c r="M358" s="84">
        <f>M300</f>
        <v>1783.8111731053782</v>
      </c>
      <c r="N358" s="2"/>
      <c r="O358" s="150">
        <f>M358</f>
        <v>1783.8111731053782</v>
      </c>
    </row>
    <row r="359" spans="1:15" ht="15">
      <c r="A359" s="18" t="s">
        <v>37</v>
      </c>
      <c r="B359" s="2" t="s">
        <v>44</v>
      </c>
      <c r="C359" s="4">
        <v>1795.9285714285713</v>
      </c>
      <c r="D359" s="4"/>
      <c r="E359" s="4"/>
      <c r="F359" s="4"/>
      <c r="G359" s="4"/>
      <c r="H359" s="4"/>
      <c r="I359" s="4"/>
      <c r="J359" s="4"/>
      <c r="K359" s="4"/>
      <c r="L359" s="4"/>
      <c r="M359" s="201"/>
      <c r="N359" s="2"/>
      <c r="O359" s="150">
        <f>C359</f>
        <v>1795.9285714285713</v>
      </c>
    </row>
    <row r="360" spans="1:15" ht="15">
      <c r="A360" s="18" t="s">
        <v>38</v>
      </c>
      <c r="B360" s="2" t="s">
        <v>44</v>
      </c>
      <c r="C360" s="4">
        <v>1792.7142857142858</v>
      </c>
      <c r="D360" s="4">
        <v>1765.6106814138757</v>
      </c>
      <c r="E360" s="4"/>
      <c r="F360" s="4"/>
      <c r="G360" s="4">
        <v>1786.2265997154293</v>
      </c>
      <c r="H360" s="4"/>
      <c r="I360" s="4"/>
      <c r="J360" s="4">
        <v>1760.125</v>
      </c>
      <c r="K360" s="4"/>
      <c r="L360" s="4"/>
      <c r="M360" s="201"/>
      <c r="N360" s="4">
        <f>N327</f>
        <v>1770.326091706966</v>
      </c>
      <c r="O360" s="150">
        <f>J360</f>
        <v>1760.125</v>
      </c>
    </row>
    <row r="361" spans="1:15" ht="15">
      <c r="A361" s="18" t="s">
        <v>237</v>
      </c>
      <c r="B361" s="2" t="s">
        <v>42</v>
      </c>
      <c r="C361" s="4"/>
      <c r="D361" s="4"/>
      <c r="E361" s="4">
        <v>1788.3904045321092</v>
      </c>
      <c r="F361" s="4"/>
      <c r="G361" s="4"/>
      <c r="H361" s="4"/>
      <c r="I361" s="4"/>
      <c r="J361" s="4"/>
      <c r="K361" s="4"/>
      <c r="L361" s="4"/>
      <c r="M361" s="201"/>
      <c r="N361" s="2"/>
      <c r="O361" s="150">
        <f>E361</f>
        <v>1788.3904045321092</v>
      </c>
    </row>
    <row r="362" spans="1:15" ht="15">
      <c r="A362" s="18" t="s">
        <v>225</v>
      </c>
      <c r="B362" s="2" t="s">
        <v>42</v>
      </c>
      <c r="C362" s="4">
        <v>1828.0714285714284</v>
      </c>
      <c r="D362" s="4">
        <v>1863.3783935339159</v>
      </c>
      <c r="E362" s="4">
        <v>1861.5811203328162</v>
      </c>
      <c r="F362" s="4">
        <v>1855.1525489042447</v>
      </c>
      <c r="G362" s="4"/>
      <c r="H362" s="4"/>
      <c r="I362" s="4"/>
      <c r="J362" s="4"/>
      <c r="K362" s="4"/>
      <c r="L362" s="4"/>
      <c r="M362" s="201"/>
      <c r="N362" s="2"/>
      <c r="O362" s="150">
        <f>F362</f>
        <v>1855.1525489042447</v>
      </c>
    </row>
    <row r="363" spans="1:15" ht="15">
      <c r="A363" s="18" t="s">
        <v>232</v>
      </c>
      <c r="B363" s="2" t="s">
        <v>103</v>
      </c>
      <c r="C363" s="4"/>
      <c r="D363" s="4">
        <v>1743.484028153763</v>
      </c>
      <c r="E363" s="4"/>
      <c r="F363" s="4"/>
      <c r="G363" s="4"/>
      <c r="H363" s="4"/>
      <c r="I363" s="4"/>
      <c r="J363" s="4">
        <v>1752.0699884792627</v>
      </c>
      <c r="K363" s="4"/>
      <c r="L363" s="4"/>
      <c r="M363" s="201"/>
      <c r="N363" s="2"/>
      <c r="O363" s="150">
        <f>J363</f>
        <v>1752.0699884792627</v>
      </c>
    </row>
    <row r="364" spans="1:15" ht="15">
      <c r="A364" s="18" t="s">
        <v>393</v>
      </c>
      <c r="B364" s="2" t="s">
        <v>43</v>
      </c>
      <c r="C364" s="4">
        <v>1821.642857142857</v>
      </c>
      <c r="D364" s="4"/>
      <c r="E364" s="4"/>
      <c r="F364" s="4">
        <v>1819.0415017264204</v>
      </c>
      <c r="G364" s="4"/>
      <c r="H364" s="4"/>
      <c r="I364" s="4">
        <v>1811.0010395010395</v>
      </c>
      <c r="J364" s="4"/>
      <c r="K364" s="4">
        <v>1798.3083650733072</v>
      </c>
      <c r="L364" s="4"/>
      <c r="M364" s="201"/>
      <c r="N364" s="2"/>
      <c r="O364" s="150">
        <f>K364</f>
        <v>1798.3083650733072</v>
      </c>
    </row>
    <row r="365" spans="1:15" ht="15">
      <c r="A365" s="18" t="s">
        <v>32</v>
      </c>
      <c r="B365" s="2" t="s">
        <v>107</v>
      </c>
      <c r="C365" s="4">
        <v>1828.0714285714284</v>
      </c>
      <c r="D365" s="4"/>
      <c r="E365" s="4"/>
      <c r="F365" s="4"/>
      <c r="G365" s="4"/>
      <c r="H365" s="4"/>
      <c r="I365" s="4"/>
      <c r="J365" s="4"/>
      <c r="K365" s="4"/>
      <c r="L365" s="4"/>
      <c r="M365" s="201"/>
      <c r="N365" s="2"/>
      <c r="O365" s="150">
        <f>C365</f>
        <v>1828.0714285714284</v>
      </c>
    </row>
    <row r="366" spans="1:15" ht="15">
      <c r="A366" s="18" t="s">
        <v>13</v>
      </c>
      <c r="B366" s="2" t="s">
        <v>43</v>
      </c>
      <c r="C366" s="4">
        <v>1786.2857142857142</v>
      </c>
      <c r="D366" s="4">
        <v>1778.5165519375048</v>
      </c>
      <c r="E366" s="4">
        <v>1791.5829778736859</v>
      </c>
      <c r="F366" s="4"/>
      <c r="G366" s="4"/>
      <c r="H366" s="4"/>
      <c r="I366" s="4"/>
      <c r="J366" s="4"/>
      <c r="K366" s="4"/>
      <c r="L366" s="4"/>
      <c r="M366" s="201"/>
      <c r="N366" s="2"/>
      <c r="O366" s="150">
        <f>E366</f>
        <v>1791.5829778736859</v>
      </c>
    </row>
    <row r="367" spans="1:15" ht="15">
      <c r="A367" s="18" t="s">
        <v>52</v>
      </c>
      <c r="B367" s="2" t="s">
        <v>107</v>
      </c>
      <c r="C367" s="4"/>
      <c r="D367" s="4"/>
      <c r="E367" s="4">
        <v>1788.3904045321092</v>
      </c>
      <c r="F367" s="4"/>
      <c r="G367" s="4"/>
      <c r="H367" s="4"/>
      <c r="I367" s="4"/>
      <c r="J367" s="4"/>
      <c r="K367" s="4"/>
      <c r="L367" s="4"/>
      <c r="M367" s="201"/>
      <c r="N367" s="2"/>
      <c r="O367" s="150">
        <f>E367</f>
        <v>1788.3904045321092</v>
      </c>
    </row>
    <row r="368" spans="1:15" ht="15">
      <c r="A368" s="18" t="s">
        <v>19</v>
      </c>
      <c r="B368" s="2" t="s">
        <v>41</v>
      </c>
      <c r="C368" s="4">
        <v>1805.5714285714284</v>
      </c>
      <c r="D368" s="4"/>
      <c r="E368" s="4"/>
      <c r="F368" s="4"/>
      <c r="G368" s="4"/>
      <c r="H368" s="4"/>
      <c r="I368" s="4"/>
      <c r="J368" s="4"/>
      <c r="K368" s="4"/>
      <c r="L368" s="4"/>
      <c r="M368" s="201"/>
      <c r="N368" s="2"/>
      <c r="O368" s="150">
        <f>C368</f>
        <v>1805.5714285714284</v>
      </c>
    </row>
    <row r="369" spans="1:15" ht="15">
      <c r="A369" s="18" t="s">
        <v>39</v>
      </c>
      <c r="B369" s="2" t="s">
        <v>108</v>
      </c>
      <c r="C369" s="4">
        <v>1779.857142857143</v>
      </c>
      <c r="D369" s="4"/>
      <c r="E369" s="4"/>
      <c r="F369" s="4"/>
      <c r="G369" s="4"/>
      <c r="H369" s="4"/>
      <c r="I369" s="4"/>
      <c r="J369" s="4"/>
      <c r="K369" s="4"/>
      <c r="L369" s="4"/>
      <c r="M369" s="201"/>
      <c r="N369" s="2"/>
      <c r="O369" s="150">
        <f>C369</f>
        <v>1779.857142857143</v>
      </c>
    </row>
    <row r="370" spans="1:15" ht="15">
      <c r="A370" s="18" t="s">
        <v>227</v>
      </c>
      <c r="B370" s="2" t="s">
        <v>103</v>
      </c>
      <c r="C370" s="4"/>
      <c r="D370" s="4">
        <v>1823.8411710109058</v>
      </c>
      <c r="E370" s="4"/>
      <c r="F370" s="4"/>
      <c r="G370" s="4"/>
      <c r="H370" s="4"/>
      <c r="I370" s="4"/>
      <c r="J370" s="4"/>
      <c r="K370" s="4"/>
      <c r="L370" s="4"/>
      <c r="M370" s="201"/>
      <c r="N370" s="2"/>
      <c r="O370" s="150">
        <f>D370</f>
        <v>1823.8411710109058</v>
      </c>
    </row>
    <row r="371" spans="1:15" ht="15">
      <c r="A371" s="18" t="s">
        <v>244</v>
      </c>
      <c r="B371" s="2" t="s">
        <v>42</v>
      </c>
      <c r="C371" s="4"/>
      <c r="D371" s="4"/>
      <c r="E371" s="4"/>
      <c r="F371" s="4"/>
      <c r="G371" s="4"/>
      <c r="H371" s="4">
        <v>1799.0903979705163</v>
      </c>
      <c r="I371" s="4"/>
      <c r="J371" s="4">
        <v>1810.4755184331798</v>
      </c>
      <c r="K371" s="4"/>
      <c r="L371" s="4">
        <f>L258</f>
        <v>1764.1374632708125</v>
      </c>
      <c r="M371" s="201"/>
      <c r="N371" s="4">
        <f>N315</f>
        <v>1798.0532142216398</v>
      </c>
      <c r="O371" s="150">
        <f>L371</f>
        <v>1764.1374632708125</v>
      </c>
    </row>
    <row r="372" spans="1:15" ht="15">
      <c r="A372" s="18" t="s">
        <v>47</v>
      </c>
      <c r="B372" s="2" t="s">
        <v>44</v>
      </c>
      <c r="C372" s="4"/>
      <c r="D372" s="4"/>
      <c r="E372" s="4"/>
      <c r="F372" s="4"/>
      <c r="G372" s="4"/>
      <c r="H372" s="4">
        <v>1786.2332551133734</v>
      </c>
      <c r="I372" s="4">
        <v>1807.2102762102763</v>
      </c>
      <c r="J372" s="4"/>
      <c r="K372" s="4">
        <v>1795.6695793534834</v>
      </c>
      <c r="L372" s="4"/>
      <c r="M372" s="201"/>
      <c r="N372" s="2"/>
      <c r="O372" s="150">
        <f>K372</f>
        <v>1795.6695793534834</v>
      </c>
    </row>
    <row r="373" spans="1:15" ht="15">
      <c r="A373" s="18" t="s">
        <v>275</v>
      </c>
      <c r="B373" s="2" t="s">
        <v>276</v>
      </c>
      <c r="C373" s="4"/>
      <c r="D373" s="4"/>
      <c r="E373" s="4"/>
      <c r="F373" s="4"/>
      <c r="G373" s="4"/>
      <c r="H373" s="4"/>
      <c r="I373" s="4">
        <v>1810.5717255717257</v>
      </c>
      <c r="J373" s="4"/>
      <c r="K373" s="4"/>
      <c r="L373" s="4"/>
      <c r="M373" s="201"/>
      <c r="N373" s="2"/>
      <c r="O373" s="150">
        <f>I373</f>
        <v>1810.5717255717257</v>
      </c>
    </row>
    <row r="374" spans="1:15" ht="15">
      <c r="A374" s="18" t="s">
        <v>199</v>
      </c>
      <c r="B374" s="2" t="s">
        <v>42</v>
      </c>
      <c r="C374" s="4"/>
      <c r="D374" s="4"/>
      <c r="E374" s="4"/>
      <c r="F374" s="4"/>
      <c r="G374" s="4"/>
      <c r="H374" s="4"/>
      <c r="I374" s="4">
        <v>1804.143154143154</v>
      </c>
      <c r="J374" s="4"/>
      <c r="K374" s="4"/>
      <c r="L374" s="4"/>
      <c r="M374" s="201"/>
      <c r="N374" s="2"/>
      <c r="O374" s="150">
        <f>I374</f>
        <v>1804.143154143154</v>
      </c>
    </row>
    <row r="375" spans="1:15" ht="15">
      <c r="A375" s="18" t="s">
        <v>373</v>
      </c>
      <c r="B375" s="2" t="s">
        <v>42</v>
      </c>
      <c r="C375" s="4"/>
      <c r="D375" s="4"/>
      <c r="E375" s="4"/>
      <c r="F375" s="4"/>
      <c r="G375" s="4"/>
      <c r="H375" s="4"/>
      <c r="I375" s="4">
        <v>1797.7145827145828</v>
      </c>
      <c r="J375" s="4"/>
      <c r="K375" s="4">
        <v>1808.3452527386444</v>
      </c>
      <c r="L375" s="4"/>
      <c r="M375" s="201"/>
      <c r="N375" s="2"/>
      <c r="O375" s="150">
        <f>K375</f>
        <v>1808.3452527386444</v>
      </c>
    </row>
    <row r="376" spans="1:15" ht="15">
      <c r="A376" s="18" t="s">
        <v>271</v>
      </c>
      <c r="B376" s="2" t="s">
        <v>110</v>
      </c>
      <c r="C376" s="4"/>
      <c r="D376" s="4"/>
      <c r="E376" s="4"/>
      <c r="F376" s="4"/>
      <c r="G376" s="4"/>
      <c r="H376" s="4"/>
      <c r="I376" s="4">
        <v>1797.7145827145828</v>
      </c>
      <c r="J376" s="4">
        <v>1797.206797235023</v>
      </c>
      <c r="K376" s="4"/>
      <c r="L376" s="4">
        <f>L271</f>
        <v>1786.124585181236</v>
      </c>
      <c r="M376" s="84">
        <f>M306</f>
        <v>1775.82965035003</v>
      </c>
      <c r="N376" s="4">
        <f>N320</f>
        <v>1791.061412139393</v>
      </c>
      <c r="O376" s="150">
        <f>M376</f>
        <v>1775.82965035003</v>
      </c>
    </row>
    <row r="377" spans="1:15" ht="15">
      <c r="A377" s="18" t="s">
        <v>309</v>
      </c>
      <c r="B377" s="2" t="s">
        <v>44</v>
      </c>
      <c r="C377" s="4"/>
      <c r="D377" s="4"/>
      <c r="E377" s="4"/>
      <c r="F377" s="4"/>
      <c r="G377" s="4"/>
      <c r="H377" s="4"/>
      <c r="I377" s="4"/>
      <c r="J377" s="4">
        <v>1817.315668202765</v>
      </c>
      <c r="K377" s="4"/>
      <c r="L377" s="4"/>
      <c r="M377" s="201"/>
      <c r="N377" s="4">
        <f>N318</f>
        <v>1818.3012852047807</v>
      </c>
      <c r="O377" s="150">
        <f>J377</f>
        <v>1817.315668202765</v>
      </c>
    </row>
    <row r="378" spans="1:15" ht="15">
      <c r="A378" s="18" t="s">
        <v>312</v>
      </c>
      <c r="B378" s="2" t="s">
        <v>276</v>
      </c>
      <c r="C378" s="4"/>
      <c r="D378" s="4"/>
      <c r="E378" s="4"/>
      <c r="F378" s="4"/>
      <c r="G378" s="4"/>
      <c r="H378" s="4"/>
      <c r="I378" s="4"/>
      <c r="J378" s="4">
        <v>1801.2442396313363</v>
      </c>
      <c r="K378" s="4"/>
      <c r="L378" s="4"/>
      <c r="M378" s="201"/>
      <c r="N378" s="2"/>
      <c r="O378" s="150">
        <f>J378</f>
        <v>1801.2442396313363</v>
      </c>
    </row>
    <row r="379" spans="1:15" ht="15">
      <c r="A379" s="18" t="s">
        <v>292</v>
      </c>
      <c r="B379" s="2" t="s">
        <v>103</v>
      </c>
      <c r="C379" s="4"/>
      <c r="D379" s="4"/>
      <c r="E379" s="4"/>
      <c r="F379" s="4"/>
      <c r="G379" s="4"/>
      <c r="H379" s="4"/>
      <c r="I379" s="4"/>
      <c r="J379" s="4">
        <v>1798.0299539170508</v>
      </c>
      <c r="K379" s="4"/>
      <c r="L379" s="4"/>
      <c r="M379" s="201"/>
      <c r="N379" s="2"/>
      <c r="O379" s="150">
        <f>J379</f>
        <v>1798.0299539170508</v>
      </c>
    </row>
    <row r="380" spans="1:15" ht="15">
      <c r="A380" s="18" t="s">
        <v>303</v>
      </c>
      <c r="B380" s="2" t="s">
        <v>276</v>
      </c>
      <c r="C380" s="4"/>
      <c r="D380" s="4"/>
      <c r="E380" s="4"/>
      <c r="F380" s="4"/>
      <c r="G380" s="4"/>
      <c r="H380" s="4"/>
      <c r="I380" s="4"/>
      <c r="J380" s="4">
        <v>1794.815668202765</v>
      </c>
      <c r="K380" s="4">
        <v>1799.898719852175</v>
      </c>
      <c r="L380" s="4"/>
      <c r="M380" s="201"/>
      <c r="N380" s="2"/>
      <c r="O380" s="150">
        <f>K380</f>
        <v>1799.898719852175</v>
      </c>
    </row>
    <row r="381" spans="1:15" ht="15">
      <c r="A381" s="18" t="s">
        <v>316</v>
      </c>
      <c r="B381" s="2" t="s">
        <v>300</v>
      </c>
      <c r="C381" s="18"/>
      <c r="D381" s="18"/>
      <c r="E381" s="18"/>
      <c r="F381" s="18"/>
      <c r="G381" s="18"/>
      <c r="H381" s="18"/>
      <c r="I381" s="18"/>
      <c r="J381" s="4">
        <v>1785.1728110599079</v>
      </c>
      <c r="K381" s="4"/>
      <c r="L381" s="4"/>
      <c r="M381" s="201"/>
      <c r="N381" s="2"/>
      <c r="O381" s="150">
        <f>J381</f>
        <v>1785.1728110599079</v>
      </c>
    </row>
    <row r="382" spans="1:15" ht="15">
      <c r="A382" s="18" t="s">
        <v>314</v>
      </c>
      <c r="B382" s="2" t="s">
        <v>110</v>
      </c>
      <c r="C382" s="18"/>
      <c r="D382" s="18"/>
      <c r="E382" s="18"/>
      <c r="F382" s="18"/>
      <c r="G382" s="18"/>
      <c r="H382" s="18"/>
      <c r="I382" s="18"/>
      <c r="J382" s="4">
        <v>1781.958525345622</v>
      </c>
      <c r="K382" s="4"/>
      <c r="L382" s="4"/>
      <c r="M382" s="201"/>
      <c r="N382" s="2"/>
      <c r="O382" s="150">
        <f>J382</f>
        <v>1781.958525345622</v>
      </c>
    </row>
    <row r="383" spans="1:15" ht="15">
      <c r="A383" s="18" t="s">
        <v>293</v>
      </c>
      <c r="B383" s="2" t="s">
        <v>294</v>
      </c>
      <c r="C383" s="18"/>
      <c r="D383" s="18"/>
      <c r="E383" s="18"/>
      <c r="F383" s="18"/>
      <c r="G383" s="18"/>
      <c r="H383" s="18"/>
      <c r="I383" s="18"/>
      <c r="J383" s="4">
        <v>1778.7442396313363</v>
      </c>
      <c r="K383" s="4"/>
      <c r="L383" s="4"/>
      <c r="M383" s="201"/>
      <c r="N383" s="4">
        <f>N329</f>
        <v>1776.4520760950422</v>
      </c>
      <c r="O383" s="150">
        <f>J383</f>
        <v>1778.7442396313363</v>
      </c>
    </row>
    <row r="384" spans="1:15" ht="15">
      <c r="A384" s="18" t="s">
        <v>313</v>
      </c>
      <c r="B384" s="2" t="s">
        <v>42</v>
      </c>
      <c r="C384" s="18"/>
      <c r="D384" s="18"/>
      <c r="E384" s="18"/>
      <c r="F384" s="18"/>
      <c r="G384" s="18"/>
      <c r="H384" s="18"/>
      <c r="I384" s="18"/>
      <c r="J384" s="4">
        <v>1775.5299539170508</v>
      </c>
      <c r="K384" s="4"/>
      <c r="L384" s="4">
        <f>L278</f>
        <v>1796.3265479726879</v>
      </c>
      <c r="M384" s="84">
        <f>M298</f>
        <v>1802.6388375291433</v>
      </c>
      <c r="N384" s="2"/>
      <c r="O384" s="150">
        <f>M384</f>
        <v>1802.6388375291433</v>
      </c>
    </row>
    <row r="385" spans="1:15" ht="15">
      <c r="A385" s="18" t="s">
        <v>317</v>
      </c>
      <c r="B385" s="2" t="s">
        <v>44</v>
      </c>
      <c r="C385" s="18"/>
      <c r="D385" s="18"/>
      <c r="E385" s="18"/>
      <c r="F385" s="18"/>
      <c r="G385" s="18"/>
      <c r="H385" s="18"/>
      <c r="I385" s="18"/>
      <c r="J385" s="4">
        <v>1746.6013824884792</v>
      </c>
      <c r="K385" s="4"/>
      <c r="L385" s="4"/>
      <c r="M385" s="84">
        <f>M302</f>
        <v>1753.111698683221</v>
      </c>
      <c r="N385" s="2"/>
      <c r="O385" s="150">
        <f>M385</f>
        <v>1753.111698683221</v>
      </c>
    </row>
    <row r="386" spans="1:15" ht="15">
      <c r="A386" s="18" t="s">
        <v>304</v>
      </c>
      <c r="B386" s="2" t="s">
        <v>305</v>
      </c>
      <c r="C386" s="18"/>
      <c r="D386" s="18"/>
      <c r="E386" s="18"/>
      <c r="F386" s="18"/>
      <c r="G386" s="18"/>
      <c r="H386" s="18"/>
      <c r="I386" s="18"/>
      <c r="J386" s="4">
        <v>1733.7442396313363</v>
      </c>
      <c r="K386" s="4"/>
      <c r="L386" s="4"/>
      <c r="M386" s="201"/>
      <c r="N386" s="2"/>
      <c r="O386" s="150">
        <f>J386</f>
        <v>1733.7442396313363</v>
      </c>
    </row>
    <row r="387" spans="1:15" ht="15">
      <c r="A387" s="18" t="s">
        <v>347</v>
      </c>
      <c r="B387" s="2" t="s">
        <v>42</v>
      </c>
      <c r="C387" s="18"/>
      <c r="D387" s="18"/>
      <c r="E387" s="18"/>
      <c r="F387" s="18"/>
      <c r="G387" s="18"/>
      <c r="H387" s="18"/>
      <c r="I387" s="18"/>
      <c r="J387" s="18"/>
      <c r="K387" s="4">
        <v>1809.936153049221</v>
      </c>
      <c r="L387" s="4"/>
      <c r="M387" s="201"/>
      <c r="N387" s="2"/>
      <c r="O387" s="150">
        <f>K387</f>
        <v>1809.936153049221</v>
      </c>
    </row>
    <row r="388" spans="1:15" ht="15">
      <c r="A388" s="18" t="str">
        <f>A292</f>
        <v>В.Клипачёв</v>
      </c>
      <c r="B388" s="2" t="str">
        <f>B292</f>
        <v>RUS 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4">
        <f>L292</f>
        <v>1820.2663063950138</v>
      </c>
      <c r="M388" s="201"/>
      <c r="N388" s="2"/>
      <c r="O388" s="150">
        <f>L388</f>
        <v>1820.2663063950138</v>
      </c>
    </row>
    <row r="389" spans="1:15" ht="15">
      <c r="A389" s="18" t="str">
        <f>A293</f>
        <v>В.Кожакин</v>
      </c>
      <c r="B389" s="2" t="str">
        <f>B293</f>
        <v>RUS 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4">
        <f>L293</f>
        <v>1781.694877823585</v>
      </c>
      <c r="M389" s="84">
        <f>M304</f>
        <v>1772.5629472741377</v>
      </c>
      <c r="N389" s="4">
        <f>N310</f>
        <v>1821.565540221494</v>
      </c>
      <c r="O389" s="150">
        <f aca="true" t="shared" si="140" ref="O389:O394">M389</f>
        <v>1772.5629472741377</v>
      </c>
    </row>
    <row r="390" spans="1:15" ht="15">
      <c r="A390" s="18" t="str">
        <f>A176</f>
        <v>В.Винокуров    +</v>
      </c>
      <c r="B390" s="2" t="str">
        <f>B176</f>
        <v>RUS 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202"/>
      <c r="M390" s="84">
        <f>M296</f>
        <v>1811.7764089136685</v>
      </c>
      <c r="N390" s="2"/>
      <c r="O390" s="6">
        <f t="shared" si="140"/>
        <v>1811.7764089136685</v>
      </c>
    </row>
    <row r="391" spans="1:15" ht="15">
      <c r="A391" s="18" t="str">
        <f>A181</f>
        <v>В.Барсуков </v>
      </c>
      <c r="B391" s="2" t="str">
        <f>B181</f>
        <v>RUS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202"/>
      <c r="M391" s="84">
        <f>M301</f>
        <v>1792.490694627954</v>
      </c>
      <c r="N391" s="2"/>
      <c r="O391" s="6">
        <f t="shared" si="140"/>
        <v>1792.490694627954</v>
      </c>
    </row>
    <row r="392" spans="1:15" ht="15">
      <c r="A392" s="18" t="str">
        <f>A183</f>
        <v>Э.Абдуллаев </v>
      </c>
      <c r="B392" s="2" t="str">
        <f>B183</f>
        <v>AZE</v>
      </c>
      <c r="C392" s="18"/>
      <c r="D392" s="18"/>
      <c r="E392" s="18"/>
      <c r="F392" s="18"/>
      <c r="G392" s="18"/>
      <c r="H392" s="18"/>
      <c r="I392" s="18"/>
      <c r="J392" s="18"/>
      <c r="K392" s="18"/>
      <c r="L392" s="202"/>
      <c r="M392" s="84">
        <f>M303</f>
        <v>1792.490694627954</v>
      </c>
      <c r="N392" s="4">
        <f>N312</f>
        <v>1819.2578038494503</v>
      </c>
      <c r="O392" s="6">
        <f t="shared" si="140"/>
        <v>1792.490694627954</v>
      </c>
    </row>
    <row r="393" spans="1:15" ht="15">
      <c r="A393" s="18" t="str">
        <f>A185</f>
        <v>В.Желтухов </v>
      </c>
      <c r="B393" s="2" t="str">
        <f>B185</f>
        <v>RUS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202"/>
      <c r="M393" s="84">
        <f>M305</f>
        <v>1786.0621231993828</v>
      </c>
      <c r="N393" s="4">
        <f>N338</f>
        <v>1715.8373500159653</v>
      </c>
      <c r="O393" s="6">
        <f t="shared" si="140"/>
        <v>1786.0621231993828</v>
      </c>
    </row>
    <row r="394" spans="1:15" ht="15">
      <c r="A394" s="18" t="str">
        <f>A187</f>
        <v>В.Турмасов  </v>
      </c>
      <c r="B394" s="2" t="str">
        <f>B187</f>
        <v>RUS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202"/>
      <c r="M394" s="84">
        <f>M307</f>
        <v>1786.0621231993828</v>
      </c>
      <c r="N394" s="2"/>
      <c r="O394" s="6">
        <f t="shared" si="140"/>
        <v>1786.0621231993828</v>
      </c>
    </row>
    <row r="395" spans="1:14" ht="15">
      <c r="A395" s="18" t="str">
        <f>A313</f>
        <v>Г. Игнатенко</v>
      </c>
      <c r="B395" s="2" t="str">
        <f>B313</f>
        <v>RUS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4">
        <f>N313</f>
        <v>1819.2578038494503</v>
      </c>
    </row>
    <row r="396" spans="1:14" ht="15">
      <c r="A396" s="18" t="str">
        <f>A314</f>
        <v>P Petrašinović</v>
      </c>
      <c r="B396" s="2" t="str">
        <f>B314</f>
        <v>SER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4">
        <f>N314</f>
        <v>1816.0435181351645</v>
      </c>
    </row>
    <row r="397" spans="1:14" ht="15">
      <c r="A397" s="18" t="str">
        <f>A317</f>
        <v>В. Волчек</v>
      </c>
      <c r="B397" s="2" t="str">
        <f>B317</f>
        <v>BLR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4">
        <f>N317</f>
        <v>1812.829232420879</v>
      </c>
    </row>
    <row r="398" spans="1:14" ht="15">
      <c r="A398" s="18" t="str">
        <f>A319</f>
        <v>М. Атаманова</v>
      </c>
      <c r="B398" s="2" t="str">
        <f>B319</f>
        <v>RUS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4">
        <f>N319</f>
        <v>1809.6149467065932</v>
      </c>
    </row>
    <row r="399" spans="1:14" ht="15">
      <c r="A399" s="18" t="str">
        <f>A321</f>
        <v>Т. Соломенцева</v>
      </c>
      <c r="B399" s="2" t="str">
        <f>B321</f>
        <v>RUS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4">
        <f>N321</f>
        <v>1799.972089563736</v>
      </c>
    </row>
    <row r="400" spans="1:14" ht="15">
      <c r="A400" s="18" t="str">
        <f aca="true" t="shared" si="141" ref="A400:B403">A323</f>
        <v>Н. Кравцов</v>
      </c>
      <c r="B400" s="2" t="str">
        <f t="shared" si="141"/>
        <v>RUS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4">
        <f>N323</f>
        <v>1796.7578038494503</v>
      </c>
    </row>
    <row r="401" spans="1:14" ht="15">
      <c r="A401" s="18" t="str">
        <f t="shared" si="141"/>
        <v>Д. Утарова</v>
      </c>
      <c r="B401" s="2" t="str">
        <f t="shared" si="141"/>
        <v>RUS 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4">
        <f>N324</f>
        <v>1793.5435181351645</v>
      </c>
    </row>
    <row r="402" spans="1:14" ht="15">
      <c r="A402" s="18" t="str">
        <f t="shared" si="141"/>
        <v>Е. Оплян</v>
      </c>
      <c r="B402" s="2" t="str">
        <f t="shared" si="141"/>
        <v>RUS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4">
        <f>N325</f>
        <v>1793.5435181351645</v>
      </c>
    </row>
    <row r="403" spans="1:14" ht="15">
      <c r="A403" s="18" t="str">
        <f t="shared" si="141"/>
        <v>С. Онуфриенко</v>
      </c>
      <c r="B403" s="2" t="str">
        <f t="shared" si="141"/>
        <v>RUS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4">
        <f>N326</f>
        <v>1790.329232420879</v>
      </c>
    </row>
    <row r="404" spans="1:14" ht="15">
      <c r="A404" s="18" t="str">
        <f>A328</f>
        <v>А. Шаклеина</v>
      </c>
      <c r="B404" s="2" t="str">
        <f>B328</f>
        <v>RUS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4">
        <f>N328</f>
        <v>1787.1149467065932</v>
      </c>
    </row>
    <row r="405" spans="1:14" ht="15">
      <c r="A405" s="18" t="str">
        <f aca="true" t="shared" si="142" ref="A405:B412">A330</f>
        <v>А. Утарова</v>
      </c>
      <c r="B405" s="2" t="str">
        <f t="shared" si="142"/>
        <v>RUS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4">
        <f aca="true" t="shared" si="143" ref="N405:N412">N330</f>
        <v>1787.1149467065932</v>
      </c>
    </row>
    <row r="406" spans="1:14" ht="15">
      <c r="A406" s="18" t="str">
        <f t="shared" si="142"/>
        <v>А. Кожакина</v>
      </c>
      <c r="B406" s="2" t="str">
        <f t="shared" si="142"/>
        <v>RUS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4">
        <f t="shared" si="143"/>
        <v>1783.9006609923074</v>
      </c>
    </row>
    <row r="407" spans="1:14" ht="15">
      <c r="A407" s="18" t="str">
        <f t="shared" si="142"/>
        <v>М. Гальма</v>
      </c>
      <c r="B407" s="2" t="str">
        <f t="shared" si="142"/>
        <v>UKR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4">
        <f t="shared" si="143"/>
        <v>1780.6863752780218</v>
      </c>
    </row>
    <row r="408" spans="1:14" ht="15">
      <c r="A408" s="18" t="str">
        <f t="shared" si="142"/>
        <v>В. Юзюк</v>
      </c>
      <c r="B408" s="2" t="str">
        <f t="shared" si="142"/>
        <v>UKR  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4">
        <f t="shared" si="143"/>
        <v>1777.472089563736</v>
      </c>
    </row>
    <row r="409" spans="1:14" ht="15">
      <c r="A409" s="18" t="str">
        <f t="shared" si="142"/>
        <v>Б. Мулюкин</v>
      </c>
      <c r="B409" s="2" t="str">
        <f t="shared" si="142"/>
        <v>RUS 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4">
        <f t="shared" si="143"/>
        <v>1777.472089563736</v>
      </c>
    </row>
    <row r="410" spans="1:14" ht="15">
      <c r="A410" s="18" t="str">
        <f t="shared" si="142"/>
        <v>К. Павленко</v>
      </c>
      <c r="B410" s="2" t="str">
        <f t="shared" si="142"/>
        <v>RUS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4">
        <f t="shared" si="143"/>
        <v>1777.472089563736</v>
      </c>
    </row>
    <row r="411" spans="1:14" ht="15">
      <c r="A411" s="18" t="str">
        <f t="shared" si="142"/>
        <v>Д. Мотуз</v>
      </c>
      <c r="B411" s="2" t="str">
        <f t="shared" si="142"/>
        <v>RUS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4">
        <f t="shared" si="143"/>
        <v>1777.472089563736</v>
      </c>
    </row>
    <row r="412" spans="1:14" ht="15">
      <c r="A412" s="18" t="str">
        <f t="shared" si="142"/>
        <v>Е. Иванюкович</v>
      </c>
      <c r="B412" s="2" t="str">
        <f t="shared" si="142"/>
        <v>RUS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4">
        <f t="shared" si="143"/>
        <v>1761.4006609923074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7"/>
  <sheetViews>
    <sheetView zoomScale="75" zoomScaleNormal="75" workbookViewId="0" topLeftCell="A384">
      <selection activeCell="A413" sqref="A413:IV413"/>
    </sheetView>
  </sheetViews>
  <sheetFormatPr defaultColWidth="8.796875" defaultRowHeight="15"/>
  <cols>
    <col min="1" max="1" width="18.69921875" style="0" customWidth="1"/>
    <col min="6" max="6" width="9.59765625" style="0" customWidth="1"/>
    <col min="11" max="11" width="9.3984375" style="0" customWidth="1"/>
    <col min="14" max="14" width="15.59765625" style="0" customWidth="1"/>
    <col min="15" max="15" width="10.19921875" style="0" bestFit="1" customWidth="1"/>
  </cols>
  <sheetData>
    <row r="1" ht="20.25">
      <c r="D1" s="23" t="s">
        <v>198</v>
      </c>
    </row>
    <row r="2" spans="1:5" ht="15.75">
      <c r="A2" s="51" t="s">
        <v>152</v>
      </c>
      <c r="B2" s="51" t="s">
        <v>153</v>
      </c>
      <c r="C2" s="1"/>
      <c r="D2" s="1"/>
      <c r="E2" s="1"/>
    </row>
    <row r="3" spans="1:6" ht="15.75">
      <c r="A3" s="51" t="s">
        <v>30</v>
      </c>
      <c r="B3" s="7">
        <v>2600</v>
      </c>
      <c r="D3" s="9" t="s">
        <v>8</v>
      </c>
      <c r="F3" s="9" t="s">
        <v>12</v>
      </c>
    </row>
    <row r="4" spans="1:6" ht="15.75">
      <c r="A4" s="51" t="s">
        <v>63</v>
      </c>
      <c r="B4" s="7">
        <v>2100</v>
      </c>
      <c r="D4" s="9">
        <v>2</v>
      </c>
      <c r="F4" s="9">
        <v>28</v>
      </c>
    </row>
    <row r="5" spans="1:6" ht="15.75">
      <c r="A5" s="51" t="s">
        <v>31</v>
      </c>
      <c r="B5" s="7">
        <v>1800</v>
      </c>
      <c r="D5" s="13" t="s">
        <v>14</v>
      </c>
      <c r="F5" s="13" t="s">
        <v>15</v>
      </c>
    </row>
    <row r="6" spans="1:13" ht="16.5" thickBot="1">
      <c r="A6" s="21" t="s">
        <v>112</v>
      </c>
      <c r="B6" s="22"/>
      <c r="C6" s="22"/>
      <c r="D6" s="22"/>
      <c r="M6" t="s">
        <v>69</v>
      </c>
    </row>
    <row r="7" spans="1:17" ht="15.75">
      <c r="A7" s="2" t="s">
        <v>64</v>
      </c>
      <c r="B7" s="2" t="s">
        <v>65</v>
      </c>
      <c r="C7" s="7" t="s">
        <v>0</v>
      </c>
      <c r="D7" s="2" t="s">
        <v>4</v>
      </c>
      <c r="E7" s="2" t="s">
        <v>11</v>
      </c>
      <c r="F7" s="2" t="s">
        <v>5</v>
      </c>
      <c r="G7" s="8" t="s">
        <v>3</v>
      </c>
      <c r="H7" s="8" t="s">
        <v>6</v>
      </c>
      <c r="I7" s="8" t="s">
        <v>7</v>
      </c>
      <c r="J7" s="10" t="s">
        <v>9</v>
      </c>
      <c r="K7" s="11" t="s">
        <v>10</v>
      </c>
      <c r="L7" s="19" t="s">
        <v>45</v>
      </c>
      <c r="M7" s="2" t="s">
        <v>66</v>
      </c>
      <c r="N7" s="8" t="s">
        <v>1</v>
      </c>
      <c r="O7" s="18" t="s">
        <v>2</v>
      </c>
      <c r="P7" s="8" t="s">
        <v>67</v>
      </c>
      <c r="Q7" s="8" t="s">
        <v>68</v>
      </c>
    </row>
    <row r="8" spans="1:17" ht="15.75">
      <c r="A8" s="24" t="s">
        <v>46</v>
      </c>
      <c r="B8" s="2" t="s">
        <v>44</v>
      </c>
      <c r="C8" s="17">
        <v>1800</v>
      </c>
      <c r="D8" s="4">
        <f aca="true" t="shared" si="0" ref="D8:D25">C8-1600</f>
        <v>200</v>
      </c>
      <c r="E8" s="2">
        <v>24</v>
      </c>
      <c r="F8" s="6">
        <f>E8*90/$F$4</f>
        <v>77.14285714285714</v>
      </c>
      <c r="G8" s="6">
        <f>(D8*O8)/N8</f>
        <v>47.32142857142857</v>
      </c>
      <c r="H8" s="6">
        <f>IF(G8&gt;P8,O8+(G8-O8)*(P8-O8)/(Q8-O8),0)</f>
        <v>0</v>
      </c>
      <c r="I8" s="6">
        <f>IF(H8&gt;0,$D$4*(F8-H8),$D$4*(F8-G8))</f>
        <v>59.64285714285714</v>
      </c>
      <c r="J8" s="6">
        <f>D8+I8</f>
        <v>259.6428571428571</v>
      </c>
      <c r="K8" s="58">
        <f>J8+1600</f>
        <v>1859.642857142857</v>
      </c>
      <c r="L8" s="19"/>
      <c r="M8" s="4">
        <f>COUNTIF(C8:C25,"&gt;0")</f>
        <v>18</v>
      </c>
      <c r="N8" s="4">
        <f>(SUM(D8:D25))/M8</f>
        <v>200</v>
      </c>
      <c r="O8" s="4">
        <f>(SUM(F8:F25))/M8</f>
        <v>47.32142857142857</v>
      </c>
      <c r="P8" s="4">
        <f>F8</f>
        <v>77.14285714285714</v>
      </c>
      <c r="Q8" s="4">
        <f>MAX(G8:G25)</f>
        <v>47.32142857142857</v>
      </c>
    </row>
    <row r="9" spans="1:17" ht="15.75">
      <c r="A9" s="24" t="s">
        <v>34</v>
      </c>
      <c r="B9" s="2" t="s">
        <v>42</v>
      </c>
      <c r="C9" s="17">
        <v>1800</v>
      </c>
      <c r="D9" s="4">
        <f t="shared" si="0"/>
        <v>200</v>
      </c>
      <c r="E9" s="2">
        <v>23</v>
      </c>
      <c r="F9" s="6">
        <f aca="true" t="shared" si="1" ref="F9:F25">E9*90/$F$4</f>
        <v>73.92857142857143</v>
      </c>
      <c r="G9" s="6">
        <f aca="true" t="shared" si="2" ref="G9:G25">(D9*O9)/N9</f>
        <v>47.32142857142857</v>
      </c>
      <c r="H9" s="6">
        <f aca="true" t="shared" si="3" ref="H9:H25">IF(G9&gt;P9,O9+(G9-O9)*(P9-O9)/(Q9-O9),0)</f>
        <v>0</v>
      </c>
      <c r="I9" s="6">
        <f aca="true" t="shared" si="4" ref="I9:I25">IF(H9&gt;0,$D$4*(F9-H9),$D$4*(F9-G9))</f>
        <v>53.21428571428572</v>
      </c>
      <c r="J9" s="6">
        <f aca="true" t="shared" si="5" ref="J9:J25">D9+I9</f>
        <v>253.21428571428572</v>
      </c>
      <c r="K9" s="58">
        <f aca="true" t="shared" si="6" ref="K9:K25">J9+1600</f>
        <v>1853.2142857142858</v>
      </c>
      <c r="L9" s="19"/>
      <c r="M9" s="4">
        <f>M8</f>
        <v>18</v>
      </c>
      <c r="N9" s="4">
        <f>N8</f>
        <v>200</v>
      </c>
      <c r="O9" s="4">
        <f>O8</f>
        <v>47.32142857142857</v>
      </c>
      <c r="P9" s="4">
        <f>P8</f>
        <v>77.14285714285714</v>
      </c>
      <c r="Q9" s="4">
        <f>Q8</f>
        <v>47.32142857142857</v>
      </c>
    </row>
    <row r="10" spans="1:17" ht="15.75">
      <c r="A10" s="24" t="s">
        <v>36</v>
      </c>
      <c r="B10" s="2" t="s">
        <v>42</v>
      </c>
      <c r="C10" s="17">
        <v>1800</v>
      </c>
      <c r="D10" s="4">
        <f t="shared" si="0"/>
        <v>200</v>
      </c>
      <c r="E10" s="2">
        <v>23</v>
      </c>
      <c r="F10" s="6">
        <f t="shared" si="1"/>
        <v>73.92857142857143</v>
      </c>
      <c r="G10" s="6">
        <f t="shared" si="2"/>
        <v>47.32142857142857</v>
      </c>
      <c r="H10" s="6">
        <f t="shared" si="3"/>
        <v>0</v>
      </c>
      <c r="I10" s="6">
        <f t="shared" si="4"/>
        <v>53.21428571428572</v>
      </c>
      <c r="J10" s="6">
        <f t="shared" si="5"/>
        <v>253.21428571428572</v>
      </c>
      <c r="K10" s="58">
        <f t="shared" si="6"/>
        <v>1853.2142857142858</v>
      </c>
      <c r="L10" s="19"/>
      <c r="M10" s="4">
        <f aca="true" t="shared" si="7" ref="M10:M25">M9</f>
        <v>18</v>
      </c>
      <c r="N10" s="4">
        <f aca="true" t="shared" si="8" ref="N10:N25">N9</f>
        <v>200</v>
      </c>
      <c r="O10" s="4">
        <f aca="true" t="shared" si="9" ref="O10:O25">O9</f>
        <v>47.32142857142857</v>
      </c>
      <c r="P10" s="4">
        <f aca="true" t="shared" si="10" ref="P10:P25">P9</f>
        <v>77.14285714285714</v>
      </c>
      <c r="Q10" s="4">
        <f aca="true" t="shared" si="11" ref="Q10:Q25">Q9</f>
        <v>47.32142857142857</v>
      </c>
    </row>
    <row r="11" spans="1:17" ht="15.75">
      <c r="A11" s="24" t="s">
        <v>18</v>
      </c>
      <c r="B11" s="2" t="s">
        <v>42</v>
      </c>
      <c r="C11" s="17">
        <v>1800</v>
      </c>
      <c r="D11" s="4">
        <f t="shared" si="0"/>
        <v>200</v>
      </c>
      <c r="E11" s="2">
        <v>21</v>
      </c>
      <c r="F11" s="6">
        <f t="shared" si="1"/>
        <v>67.5</v>
      </c>
      <c r="G11" s="6">
        <f t="shared" si="2"/>
        <v>47.32142857142857</v>
      </c>
      <c r="H11" s="6">
        <f t="shared" si="3"/>
        <v>0</v>
      </c>
      <c r="I11" s="6">
        <f t="shared" si="4"/>
        <v>40.35714285714286</v>
      </c>
      <c r="J11" s="6">
        <f t="shared" si="5"/>
        <v>240.35714285714286</v>
      </c>
      <c r="K11" s="58">
        <f t="shared" si="6"/>
        <v>1840.357142857143</v>
      </c>
      <c r="L11" s="19"/>
      <c r="M11" s="4">
        <f t="shared" si="7"/>
        <v>18</v>
      </c>
      <c r="N11" s="4">
        <f t="shared" si="8"/>
        <v>200</v>
      </c>
      <c r="O11" s="4">
        <f t="shared" si="9"/>
        <v>47.32142857142857</v>
      </c>
      <c r="P11" s="4">
        <f t="shared" si="10"/>
        <v>77.14285714285714</v>
      </c>
      <c r="Q11" s="4">
        <f t="shared" si="11"/>
        <v>47.32142857142857</v>
      </c>
    </row>
    <row r="12" spans="1:17" ht="15.75">
      <c r="A12" s="24" t="s">
        <v>47</v>
      </c>
      <c r="B12" s="2" t="s">
        <v>42</v>
      </c>
      <c r="C12" s="17">
        <v>1800</v>
      </c>
      <c r="D12" s="4">
        <f t="shared" si="0"/>
        <v>200</v>
      </c>
      <c r="E12" s="2">
        <v>16</v>
      </c>
      <c r="F12" s="6">
        <f t="shared" si="1"/>
        <v>51.42857142857143</v>
      </c>
      <c r="G12" s="6">
        <f t="shared" si="2"/>
        <v>47.32142857142857</v>
      </c>
      <c r="H12" s="6">
        <f t="shared" si="3"/>
        <v>0</v>
      </c>
      <c r="I12" s="6">
        <f t="shared" si="4"/>
        <v>8.214285714285722</v>
      </c>
      <c r="J12" s="6">
        <f t="shared" si="5"/>
        <v>208.21428571428572</v>
      </c>
      <c r="K12" s="58">
        <f t="shared" si="6"/>
        <v>1808.2142857142858</v>
      </c>
      <c r="L12" s="19"/>
      <c r="M12" s="4">
        <f t="shared" si="7"/>
        <v>18</v>
      </c>
      <c r="N12" s="4">
        <f t="shared" si="8"/>
        <v>200</v>
      </c>
      <c r="O12" s="4">
        <f t="shared" si="9"/>
        <v>47.32142857142857</v>
      </c>
      <c r="P12" s="4">
        <f t="shared" si="10"/>
        <v>77.14285714285714</v>
      </c>
      <c r="Q12" s="4">
        <f t="shared" si="11"/>
        <v>47.32142857142857</v>
      </c>
    </row>
    <row r="13" spans="1:17" ht="15.75">
      <c r="A13" s="24" t="s">
        <v>48</v>
      </c>
      <c r="B13" s="2" t="s">
        <v>43</v>
      </c>
      <c r="C13" s="17">
        <v>1800</v>
      </c>
      <c r="D13" s="4">
        <f t="shared" si="0"/>
        <v>200</v>
      </c>
      <c r="E13" s="2">
        <v>16</v>
      </c>
      <c r="F13" s="6">
        <f t="shared" si="1"/>
        <v>51.42857142857143</v>
      </c>
      <c r="G13" s="6">
        <f t="shared" si="2"/>
        <v>47.32142857142857</v>
      </c>
      <c r="H13" s="6">
        <f t="shared" si="3"/>
        <v>0</v>
      </c>
      <c r="I13" s="6">
        <f t="shared" si="4"/>
        <v>8.214285714285722</v>
      </c>
      <c r="J13" s="6">
        <f t="shared" si="5"/>
        <v>208.21428571428572</v>
      </c>
      <c r="K13" s="58">
        <f t="shared" si="6"/>
        <v>1808.2142857142858</v>
      </c>
      <c r="L13" s="19"/>
      <c r="M13" s="4">
        <f t="shared" si="7"/>
        <v>18</v>
      </c>
      <c r="N13" s="4">
        <f t="shared" si="8"/>
        <v>200</v>
      </c>
      <c r="O13" s="4">
        <f t="shared" si="9"/>
        <v>47.32142857142857</v>
      </c>
      <c r="P13" s="4">
        <f t="shared" si="10"/>
        <v>77.14285714285714</v>
      </c>
      <c r="Q13" s="4">
        <f t="shared" si="11"/>
        <v>47.32142857142857</v>
      </c>
    </row>
    <row r="14" spans="1:17" ht="15.75">
      <c r="A14" s="24" t="s">
        <v>35</v>
      </c>
      <c r="B14" s="2" t="s">
        <v>40</v>
      </c>
      <c r="C14" s="17">
        <v>1800</v>
      </c>
      <c r="D14" s="4">
        <f t="shared" si="0"/>
        <v>200</v>
      </c>
      <c r="E14" s="2">
        <v>16</v>
      </c>
      <c r="F14" s="6">
        <f t="shared" si="1"/>
        <v>51.42857142857143</v>
      </c>
      <c r="G14" s="6">
        <f t="shared" si="2"/>
        <v>47.32142857142857</v>
      </c>
      <c r="H14" s="6">
        <f t="shared" si="3"/>
        <v>0</v>
      </c>
      <c r="I14" s="6">
        <f t="shared" si="4"/>
        <v>8.214285714285722</v>
      </c>
      <c r="J14" s="6">
        <f t="shared" si="5"/>
        <v>208.21428571428572</v>
      </c>
      <c r="K14" s="58">
        <f t="shared" si="6"/>
        <v>1808.2142857142858</v>
      </c>
      <c r="L14" s="19"/>
      <c r="M14" s="4">
        <f t="shared" si="7"/>
        <v>18</v>
      </c>
      <c r="N14" s="4">
        <f t="shared" si="8"/>
        <v>200</v>
      </c>
      <c r="O14" s="4">
        <f t="shared" si="9"/>
        <v>47.32142857142857</v>
      </c>
      <c r="P14" s="4">
        <f t="shared" si="10"/>
        <v>77.14285714285714</v>
      </c>
      <c r="Q14" s="4">
        <f t="shared" si="11"/>
        <v>47.32142857142857</v>
      </c>
    </row>
    <row r="15" spans="1:17" ht="15.75">
      <c r="A15" s="24" t="s">
        <v>32</v>
      </c>
      <c r="B15" s="36" t="s">
        <v>107</v>
      </c>
      <c r="C15" s="17">
        <v>1800</v>
      </c>
      <c r="D15" s="4">
        <f t="shared" si="0"/>
        <v>200</v>
      </c>
      <c r="E15" s="2">
        <v>16</v>
      </c>
      <c r="F15" s="6">
        <f t="shared" si="1"/>
        <v>51.42857142857143</v>
      </c>
      <c r="G15" s="6">
        <f t="shared" si="2"/>
        <v>47.32142857142857</v>
      </c>
      <c r="H15" s="6">
        <f t="shared" si="3"/>
        <v>0</v>
      </c>
      <c r="I15" s="6">
        <f t="shared" si="4"/>
        <v>8.214285714285722</v>
      </c>
      <c r="J15" s="6">
        <f t="shared" si="5"/>
        <v>208.21428571428572</v>
      </c>
      <c r="K15" s="58">
        <f t="shared" si="6"/>
        <v>1808.2142857142858</v>
      </c>
      <c r="L15" s="19"/>
      <c r="M15" s="4">
        <f t="shared" si="7"/>
        <v>18</v>
      </c>
      <c r="N15" s="4">
        <f t="shared" si="8"/>
        <v>200</v>
      </c>
      <c r="O15" s="4">
        <f t="shared" si="9"/>
        <v>47.32142857142857</v>
      </c>
      <c r="P15" s="4">
        <f t="shared" si="10"/>
        <v>77.14285714285714</v>
      </c>
      <c r="Q15" s="4">
        <f t="shared" si="11"/>
        <v>47.32142857142857</v>
      </c>
    </row>
    <row r="16" spans="1:17" ht="15.75">
      <c r="A16" s="24" t="s">
        <v>37</v>
      </c>
      <c r="B16" s="2" t="s">
        <v>44</v>
      </c>
      <c r="C16" s="17">
        <v>1800</v>
      </c>
      <c r="D16" s="4">
        <f t="shared" si="0"/>
        <v>200</v>
      </c>
      <c r="E16" s="2">
        <v>15</v>
      </c>
      <c r="F16" s="6">
        <f t="shared" si="1"/>
        <v>48.214285714285715</v>
      </c>
      <c r="G16" s="6">
        <f t="shared" si="2"/>
        <v>47.32142857142857</v>
      </c>
      <c r="H16" s="6">
        <f t="shared" si="3"/>
        <v>0</v>
      </c>
      <c r="I16" s="6">
        <f t="shared" si="4"/>
        <v>1.7857142857142918</v>
      </c>
      <c r="J16" s="6">
        <f t="shared" si="5"/>
        <v>201.78571428571428</v>
      </c>
      <c r="K16" s="58">
        <f t="shared" si="6"/>
        <v>1801.7857142857142</v>
      </c>
      <c r="L16" s="19"/>
      <c r="M16" s="4">
        <f t="shared" si="7"/>
        <v>18</v>
      </c>
      <c r="N16" s="4">
        <f t="shared" si="8"/>
        <v>200</v>
      </c>
      <c r="O16" s="4">
        <f t="shared" si="9"/>
        <v>47.32142857142857</v>
      </c>
      <c r="P16" s="4">
        <f t="shared" si="10"/>
        <v>77.14285714285714</v>
      </c>
      <c r="Q16" s="4">
        <f t="shared" si="11"/>
        <v>47.32142857142857</v>
      </c>
    </row>
    <row r="17" spans="1:17" ht="15.75">
      <c r="A17" s="24" t="s">
        <v>19</v>
      </c>
      <c r="B17" s="2" t="s">
        <v>41</v>
      </c>
      <c r="C17" s="17">
        <v>1800</v>
      </c>
      <c r="D17" s="4">
        <f t="shared" si="0"/>
        <v>200</v>
      </c>
      <c r="E17" s="2">
        <v>15</v>
      </c>
      <c r="F17" s="6">
        <f t="shared" si="1"/>
        <v>48.214285714285715</v>
      </c>
      <c r="G17" s="6">
        <f t="shared" si="2"/>
        <v>47.32142857142857</v>
      </c>
      <c r="H17" s="6">
        <f t="shared" si="3"/>
        <v>0</v>
      </c>
      <c r="I17" s="6">
        <f t="shared" si="4"/>
        <v>1.7857142857142918</v>
      </c>
      <c r="J17" s="6">
        <f t="shared" si="5"/>
        <v>201.78571428571428</v>
      </c>
      <c r="K17" s="58">
        <f t="shared" si="6"/>
        <v>1801.7857142857142</v>
      </c>
      <c r="L17" s="19"/>
      <c r="M17" s="4">
        <f t="shared" si="7"/>
        <v>18</v>
      </c>
      <c r="N17" s="4">
        <f t="shared" si="8"/>
        <v>200</v>
      </c>
      <c r="O17" s="4">
        <f t="shared" si="9"/>
        <v>47.32142857142857</v>
      </c>
      <c r="P17" s="4">
        <f t="shared" si="10"/>
        <v>77.14285714285714</v>
      </c>
      <c r="Q17" s="4">
        <f t="shared" si="11"/>
        <v>47.32142857142857</v>
      </c>
    </row>
    <row r="18" spans="1:17" ht="15.75">
      <c r="A18" s="24" t="s">
        <v>20</v>
      </c>
      <c r="B18" s="2" t="s">
        <v>42</v>
      </c>
      <c r="C18" s="17">
        <v>1800</v>
      </c>
      <c r="D18" s="4">
        <f t="shared" si="0"/>
        <v>200</v>
      </c>
      <c r="E18" s="2">
        <v>13</v>
      </c>
      <c r="F18" s="6">
        <f t="shared" si="1"/>
        <v>41.785714285714285</v>
      </c>
      <c r="G18" s="6">
        <f t="shared" si="2"/>
        <v>47.32142857142857</v>
      </c>
      <c r="H18" s="6">
        <f t="shared" si="3"/>
        <v>0</v>
      </c>
      <c r="I18" s="6">
        <f t="shared" si="4"/>
        <v>-11.07142857142857</v>
      </c>
      <c r="J18" s="6">
        <f t="shared" si="5"/>
        <v>188.92857142857144</v>
      </c>
      <c r="K18" s="58">
        <f t="shared" si="6"/>
        <v>1788.9285714285716</v>
      </c>
      <c r="L18" s="19"/>
      <c r="M18" s="4">
        <f t="shared" si="7"/>
        <v>18</v>
      </c>
      <c r="N18" s="4">
        <f t="shared" si="8"/>
        <v>200</v>
      </c>
      <c r="O18" s="4">
        <f t="shared" si="9"/>
        <v>47.32142857142857</v>
      </c>
      <c r="P18" s="4">
        <f t="shared" si="10"/>
        <v>77.14285714285714</v>
      </c>
      <c r="Q18" s="4">
        <f t="shared" si="11"/>
        <v>47.32142857142857</v>
      </c>
    </row>
    <row r="19" spans="1:17" ht="15.75">
      <c r="A19" s="24" t="s">
        <v>49</v>
      </c>
      <c r="B19" s="2" t="s">
        <v>42</v>
      </c>
      <c r="C19" s="17">
        <v>1800</v>
      </c>
      <c r="D19" s="4">
        <f t="shared" si="0"/>
        <v>200</v>
      </c>
      <c r="E19" s="2">
        <v>12</v>
      </c>
      <c r="F19" s="6">
        <f t="shared" si="1"/>
        <v>38.57142857142857</v>
      </c>
      <c r="G19" s="6">
        <f t="shared" si="2"/>
        <v>47.32142857142857</v>
      </c>
      <c r="H19" s="6">
        <f t="shared" si="3"/>
        <v>0</v>
      </c>
      <c r="I19" s="6">
        <f t="shared" si="4"/>
        <v>-17.5</v>
      </c>
      <c r="J19" s="6">
        <f t="shared" si="5"/>
        <v>182.5</v>
      </c>
      <c r="K19" s="58">
        <f t="shared" si="6"/>
        <v>1782.5</v>
      </c>
      <c r="L19" s="19"/>
      <c r="M19" s="4">
        <f t="shared" si="7"/>
        <v>18</v>
      </c>
      <c r="N19" s="4">
        <f t="shared" si="8"/>
        <v>200</v>
      </c>
      <c r="O19" s="4">
        <f t="shared" si="9"/>
        <v>47.32142857142857</v>
      </c>
      <c r="P19" s="4">
        <f t="shared" si="10"/>
        <v>77.14285714285714</v>
      </c>
      <c r="Q19" s="4">
        <f t="shared" si="11"/>
        <v>47.32142857142857</v>
      </c>
    </row>
    <row r="20" spans="1:17" ht="15.75">
      <c r="A20" s="24" t="s">
        <v>21</v>
      </c>
      <c r="B20" s="2" t="s">
        <v>44</v>
      </c>
      <c r="C20" s="17">
        <v>1800</v>
      </c>
      <c r="D20" s="4">
        <f t="shared" si="0"/>
        <v>200</v>
      </c>
      <c r="E20" s="2">
        <v>12</v>
      </c>
      <c r="F20" s="6">
        <f t="shared" si="1"/>
        <v>38.57142857142857</v>
      </c>
      <c r="G20" s="6">
        <f t="shared" si="2"/>
        <v>47.32142857142857</v>
      </c>
      <c r="H20" s="6">
        <f t="shared" si="3"/>
        <v>0</v>
      </c>
      <c r="I20" s="6">
        <f t="shared" si="4"/>
        <v>-17.5</v>
      </c>
      <c r="J20" s="6">
        <f t="shared" si="5"/>
        <v>182.5</v>
      </c>
      <c r="K20" s="58">
        <f t="shared" si="6"/>
        <v>1782.5</v>
      </c>
      <c r="L20" s="19"/>
      <c r="M20" s="4">
        <f t="shared" si="7"/>
        <v>18</v>
      </c>
      <c r="N20" s="4">
        <f t="shared" si="8"/>
        <v>200</v>
      </c>
      <c r="O20" s="4">
        <f t="shared" si="9"/>
        <v>47.32142857142857</v>
      </c>
      <c r="P20" s="4">
        <f t="shared" si="10"/>
        <v>77.14285714285714</v>
      </c>
      <c r="Q20" s="4">
        <f t="shared" si="11"/>
        <v>47.32142857142857</v>
      </c>
    </row>
    <row r="21" spans="1:17" ht="15.75">
      <c r="A21" s="24" t="s">
        <v>13</v>
      </c>
      <c r="B21" s="2" t="s">
        <v>43</v>
      </c>
      <c r="C21" s="17">
        <v>1800</v>
      </c>
      <c r="D21" s="4">
        <f t="shared" si="0"/>
        <v>200</v>
      </c>
      <c r="E21" s="2">
        <v>10</v>
      </c>
      <c r="F21" s="6">
        <f t="shared" si="1"/>
        <v>32.142857142857146</v>
      </c>
      <c r="G21" s="6">
        <f t="shared" si="2"/>
        <v>47.32142857142857</v>
      </c>
      <c r="H21" s="6">
        <f t="shared" si="3"/>
        <v>0</v>
      </c>
      <c r="I21" s="6">
        <f t="shared" si="4"/>
        <v>-30.357142857142847</v>
      </c>
      <c r="J21" s="6">
        <f t="shared" si="5"/>
        <v>169.64285714285717</v>
      </c>
      <c r="K21" s="58">
        <f t="shared" si="6"/>
        <v>1769.642857142857</v>
      </c>
      <c r="L21" s="19"/>
      <c r="M21" s="4">
        <f t="shared" si="7"/>
        <v>18</v>
      </c>
      <c r="N21" s="4">
        <f t="shared" si="8"/>
        <v>200</v>
      </c>
      <c r="O21" s="4">
        <f t="shared" si="9"/>
        <v>47.32142857142857</v>
      </c>
      <c r="P21" s="4">
        <f t="shared" si="10"/>
        <v>77.14285714285714</v>
      </c>
      <c r="Q21" s="4">
        <f t="shared" si="11"/>
        <v>47.32142857142857</v>
      </c>
    </row>
    <row r="22" spans="1:17" ht="15.75">
      <c r="A22" s="24" t="s">
        <v>50</v>
      </c>
      <c r="B22" s="36" t="s">
        <v>110</v>
      </c>
      <c r="C22" s="17">
        <v>1800</v>
      </c>
      <c r="D22" s="4">
        <f t="shared" si="0"/>
        <v>200</v>
      </c>
      <c r="E22" s="2">
        <v>9</v>
      </c>
      <c r="F22" s="6">
        <f t="shared" si="1"/>
        <v>28.928571428571427</v>
      </c>
      <c r="G22" s="6">
        <f t="shared" si="2"/>
        <v>47.32142857142857</v>
      </c>
      <c r="H22" s="6">
        <f t="shared" si="3"/>
        <v>0</v>
      </c>
      <c r="I22" s="6">
        <f t="shared" si="4"/>
        <v>-36.785714285714285</v>
      </c>
      <c r="J22" s="6">
        <f t="shared" si="5"/>
        <v>163.21428571428572</v>
      </c>
      <c r="K22" s="58">
        <f t="shared" si="6"/>
        <v>1763.2142857142858</v>
      </c>
      <c r="L22" s="19"/>
      <c r="M22" s="4">
        <f t="shared" si="7"/>
        <v>18</v>
      </c>
      <c r="N22" s="4">
        <f t="shared" si="8"/>
        <v>200</v>
      </c>
      <c r="O22" s="4">
        <f t="shared" si="9"/>
        <v>47.32142857142857</v>
      </c>
      <c r="P22" s="4">
        <f t="shared" si="10"/>
        <v>77.14285714285714</v>
      </c>
      <c r="Q22" s="4">
        <f t="shared" si="11"/>
        <v>47.32142857142857</v>
      </c>
    </row>
    <row r="23" spans="1:17" ht="15.75">
      <c r="A23" s="24" t="s">
        <v>51</v>
      </c>
      <c r="B23" s="8" t="s">
        <v>44</v>
      </c>
      <c r="C23" s="17">
        <v>1800</v>
      </c>
      <c r="D23" s="4">
        <f t="shared" si="0"/>
        <v>200</v>
      </c>
      <c r="E23" s="2">
        <v>9</v>
      </c>
      <c r="F23" s="6">
        <f t="shared" si="1"/>
        <v>28.928571428571427</v>
      </c>
      <c r="G23" s="6">
        <f t="shared" si="2"/>
        <v>47.32142857142857</v>
      </c>
      <c r="H23" s="6">
        <f t="shared" si="3"/>
        <v>0</v>
      </c>
      <c r="I23" s="6">
        <f t="shared" si="4"/>
        <v>-36.785714285714285</v>
      </c>
      <c r="J23" s="6">
        <f t="shared" si="5"/>
        <v>163.21428571428572</v>
      </c>
      <c r="K23" s="58">
        <f t="shared" si="6"/>
        <v>1763.2142857142858</v>
      </c>
      <c r="L23" s="19"/>
      <c r="M23" s="4">
        <f t="shared" si="7"/>
        <v>18</v>
      </c>
      <c r="N23" s="4">
        <f t="shared" si="8"/>
        <v>200</v>
      </c>
      <c r="O23" s="4">
        <f t="shared" si="9"/>
        <v>47.32142857142857</v>
      </c>
      <c r="P23" s="4">
        <f t="shared" si="10"/>
        <v>77.14285714285714</v>
      </c>
      <c r="Q23" s="4">
        <f t="shared" si="11"/>
        <v>47.32142857142857</v>
      </c>
    </row>
    <row r="24" spans="1:17" ht="15.75">
      <c r="A24" s="24" t="s">
        <v>22</v>
      </c>
      <c r="B24" s="8" t="s">
        <v>44</v>
      </c>
      <c r="C24" s="17">
        <v>1800</v>
      </c>
      <c r="D24" s="4">
        <f t="shared" si="0"/>
        <v>200</v>
      </c>
      <c r="E24" s="2">
        <v>8</v>
      </c>
      <c r="F24" s="6">
        <f t="shared" si="1"/>
        <v>25.714285714285715</v>
      </c>
      <c r="G24" s="6">
        <f t="shared" si="2"/>
        <v>47.32142857142857</v>
      </c>
      <c r="H24" s="6">
        <f t="shared" si="3"/>
        <v>0</v>
      </c>
      <c r="I24" s="6">
        <f t="shared" si="4"/>
        <v>-43.21428571428571</v>
      </c>
      <c r="J24" s="6">
        <f t="shared" si="5"/>
        <v>156.78571428571428</v>
      </c>
      <c r="K24" s="58">
        <f t="shared" si="6"/>
        <v>1756.7857142857142</v>
      </c>
      <c r="L24" s="19"/>
      <c r="M24" s="4">
        <f t="shared" si="7"/>
        <v>18</v>
      </c>
      <c r="N24" s="4">
        <f t="shared" si="8"/>
        <v>200</v>
      </c>
      <c r="O24" s="4">
        <f t="shared" si="9"/>
        <v>47.32142857142857</v>
      </c>
      <c r="P24" s="4">
        <f t="shared" si="10"/>
        <v>77.14285714285714</v>
      </c>
      <c r="Q24" s="4">
        <f t="shared" si="11"/>
        <v>47.32142857142857</v>
      </c>
    </row>
    <row r="25" spans="1:17" ht="15.75">
      <c r="A25" s="24" t="s">
        <v>52</v>
      </c>
      <c r="B25" s="2" t="s">
        <v>107</v>
      </c>
      <c r="C25" s="17">
        <v>1800</v>
      </c>
      <c r="D25" s="4">
        <f t="shared" si="0"/>
        <v>200</v>
      </c>
      <c r="E25" s="2">
        <v>7</v>
      </c>
      <c r="F25" s="6">
        <f t="shared" si="1"/>
        <v>22.5</v>
      </c>
      <c r="G25" s="6">
        <f t="shared" si="2"/>
        <v>47.32142857142857</v>
      </c>
      <c r="H25" s="6">
        <f t="shared" si="3"/>
        <v>0</v>
      </c>
      <c r="I25" s="6">
        <f t="shared" si="4"/>
        <v>-49.64285714285714</v>
      </c>
      <c r="J25" s="6">
        <f t="shared" si="5"/>
        <v>150.35714285714286</v>
      </c>
      <c r="K25" s="58">
        <f t="shared" si="6"/>
        <v>1750.357142857143</v>
      </c>
      <c r="L25" s="19"/>
      <c r="M25" s="4">
        <f t="shared" si="7"/>
        <v>18</v>
      </c>
      <c r="N25" s="4">
        <f t="shared" si="8"/>
        <v>200</v>
      </c>
      <c r="O25" s="4">
        <f t="shared" si="9"/>
        <v>47.32142857142857</v>
      </c>
      <c r="P25" s="4">
        <f t="shared" si="10"/>
        <v>77.14285714285714</v>
      </c>
      <c r="Q25" s="4">
        <f t="shared" si="11"/>
        <v>47.32142857142857</v>
      </c>
    </row>
    <row r="26" spans="1:6" ht="15.75">
      <c r="A26" s="54"/>
      <c r="B26" s="55"/>
      <c r="D26" s="9" t="s">
        <v>8</v>
      </c>
      <c r="F26" s="9" t="s">
        <v>12</v>
      </c>
    </row>
    <row r="27" spans="1:6" ht="15.75">
      <c r="A27" s="54"/>
      <c r="B27" s="55"/>
      <c r="D27" s="9">
        <v>2</v>
      </c>
      <c r="F27" s="9">
        <v>28</v>
      </c>
    </row>
    <row r="28" spans="1:6" ht="15.75">
      <c r="A28" s="54"/>
      <c r="B28" s="55"/>
      <c r="D28" s="13" t="s">
        <v>14</v>
      </c>
      <c r="E28" t="s">
        <v>62</v>
      </c>
      <c r="F28" s="13" t="s">
        <v>15</v>
      </c>
    </row>
    <row r="29" spans="1:13" ht="16.5" thickBot="1">
      <c r="A29" s="21" t="s">
        <v>147</v>
      </c>
      <c r="B29" s="22"/>
      <c r="C29" s="22"/>
      <c r="D29" s="22"/>
      <c r="M29" t="s">
        <v>69</v>
      </c>
    </row>
    <row r="30" spans="1:17" ht="15.75">
      <c r="A30" s="51" t="s">
        <v>64</v>
      </c>
      <c r="B30" s="51" t="s">
        <v>65</v>
      </c>
      <c r="C30" s="7" t="s">
        <v>0</v>
      </c>
      <c r="D30" s="2" t="s">
        <v>4</v>
      </c>
      <c r="E30" s="2" t="s">
        <v>11</v>
      </c>
      <c r="F30" s="2" t="s">
        <v>5</v>
      </c>
      <c r="G30" s="8" t="s">
        <v>3</v>
      </c>
      <c r="H30" s="8" t="s">
        <v>6</v>
      </c>
      <c r="I30" s="8" t="s">
        <v>7</v>
      </c>
      <c r="J30" s="10" t="s">
        <v>9</v>
      </c>
      <c r="K30" s="11" t="s">
        <v>10</v>
      </c>
      <c r="L30" s="19" t="s">
        <v>45</v>
      </c>
      <c r="M30" s="2" t="s">
        <v>66</v>
      </c>
      <c r="N30" s="8" t="s">
        <v>1</v>
      </c>
      <c r="O30" s="18" t="s">
        <v>2</v>
      </c>
      <c r="P30" s="8" t="s">
        <v>67</v>
      </c>
      <c r="Q30" s="8" t="s">
        <v>68</v>
      </c>
    </row>
    <row r="31" spans="1:17" ht="15.75">
      <c r="A31" s="30" t="s">
        <v>79</v>
      </c>
      <c r="B31" s="2" t="s">
        <v>44</v>
      </c>
      <c r="C31" s="65">
        <f>K9</f>
        <v>1853.2142857142858</v>
      </c>
      <c r="D31" s="4">
        <f aca="true" t="shared" si="12" ref="D31:D43">C31-1600</f>
        <v>253.21428571428578</v>
      </c>
      <c r="E31" s="29">
        <v>23</v>
      </c>
      <c r="F31" s="6">
        <f>E31*90/$F$27</f>
        <v>73.92857142857143</v>
      </c>
      <c r="G31" s="6">
        <f>(D31*O31)/N31</f>
        <v>54.29693090177726</v>
      </c>
      <c r="H31" s="6">
        <f aca="true" t="shared" si="13" ref="H31:H43">IF(G31&gt;P31,O31+(G31-O31)*(P31-O31)/(Q31-O31),0)</f>
        <v>0</v>
      </c>
      <c r="I31" s="6">
        <f>IF(H31&gt;0,$D$27*(F31-H31),$D$27*(F31-G31))</f>
        <v>39.263281053588344</v>
      </c>
      <c r="J31" s="6">
        <f>D31+I31</f>
        <v>292.4775667678741</v>
      </c>
      <c r="K31" s="60">
        <f aca="true" t="shared" si="14" ref="K31:K43">J31+1600</f>
        <v>1892.4775667678741</v>
      </c>
      <c r="L31" s="19"/>
      <c r="M31" s="4">
        <f>COUNTIF(C31:C43,"&gt;0")</f>
        <v>13</v>
      </c>
      <c r="N31" s="4">
        <f>(SUM(D31:D43))/M31</f>
        <v>202.93956043956044</v>
      </c>
      <c r="O31" s="4">
        <f>(SUM(F31:F43))/M31</f>
        <v>43.51648351648351</v>
      </c>
      <c r="P31" s="4">
        <f>F31</f>
        <v>73.92857142857143</v>
      </c>
      <c r="Q31" s="4">
        <f>MAX(G31:G43)</f>
        <v>54.29693090177726</v>
      </c>
    </row>
    <row r="32" spans="1:17" ht="15.75">
      <c r="A32" s="30" t="s">
        <v>80</v>
      </c>
      <c r="B32" s="15" t="s">
        <v>43</v>
      </c>
      <c r="C32" s="65">
        <f>K13</f>
        <v>1808.2142857142858</v>
      </c>
      <c r="D32" s="4">
        <f t="shared" si="12"/>
        <v>208.21428571428578</v>
      </c>
      <c r="E32" s="29">
        <v>20</v>
      </c>
      <c r="F32" s="6">
        <f aca="true" t="shared" si="15" ref="F32:F43">E32*90/$F$27</f>
        <v>64.28571428571429</v>
      </c>
      <c r="G32" s="6">
        <f aca="true" t="shared" si="16" ref="G32:G43">(D32*O32)/N32</f>
        <v>44.647546848711066</v>
      </c>
      <c r="H32" s="6">
        <f t="shared" si="13"/>
        <v>0</v>
      </c>
      <c r="I32" s="6">
        <f aca="true" t="shared" si="17" ref="I32:I43">IF(H32&gt;0,$D$27*(F32-H32),$D$27*(F32-G32))</f>
        <v>39.27633487400645</v>
      </c>
      <c r="J32" s="6">
        <f aca="true" t="shared" si="18" ref="J32:J43">D32+I32</f>
        <v>247.49062058829224</v>
      </c>
      <c r="K32" s="60">
        <f t="shared" si="14"/>
        <v>1847.4906205882921</v>
      </c>
      <c r="L32" s="19"/>
      <c r="M32" s="4">
        <f aca="true" t="shared" si="19" ref="M32:Q43">M31</f>
        <v>13</v>
      </c>
      <c r="N32" s="4">
        <f t="shared" si="19"/>
        <v>202.93956043956044</v>
      </c>
      <c r="O32" s="4">
        <f t="shared" si="19"/>
        <v>43.51648351648351</v>
      </c>
      <c r="P32" s="4">
        <f t="shared" si="19"/>
        <v>73.92857142857143</v>
      </c>
      <c r="Q32" s="4">
        <f t="shared" si="19"/>
        <v>54.29693090177726</v>
      </c>
    </row>
    <row r="33" spans="1:17" ht="15.75">
      <c r="A33" s="30" t="s">
        <v>81</v>
      </c>
      <c r="B33" s="2" t="s">
        <v>42</v>
      </c>
      <c r="C33" s="65">
        <f>K10</f>
        <v>1853.2142857142858</v>
      </c>
      <c r="D33" s="4">
        <f t="shared" si="12"/>
        <v>253.21428571428578</v>
      </c>
      <c r="E33" s="29">
        <v>18</v>
      </c>
      <c r="F33" s="6">
        <f t="shared" si="15"/>
        <v>57.857142857142854</v>
      </c>
      <c r="G33" s="6">
        <f t="shared" si="16"/>
        <v>54.29693090177726</v>
      </c>
      <c r="H33" s="6">
        <f t="shared" si="13"/>
        <v>0</v>
      </c>
      <c r="I33" s="6">
        <f t="shared" si="17"/>
        <v>7.120423910731191</v>
      </c>
      <c r="J33" s="6">
        <f t="shared" si="18"/>
        <v>260.33470962501696</v>
      </c>
      <c r="K33" s="60">
        <f t="shared" si="14"/>
        <v>1860.334709625017</v>
      </c>
      <c r="L33" s="19"/>
      <c r="M33" s="4">
        <f t="shared" si="19"/>
        <v>13</v>
      </c>
      <c r="N33" s="4">
        <f t="shared" si="19"/>
        <v>202.93956043956044</v>
      </c>
      <c r="O33" s="4">
        <f t="shared" si="19"/>
        <v>43.51648351648351</v>
      </c>
      <c r="P33" s="4">
        <f t="shared" si="19"/>
        <v>73.92857142857143</v>
      </c>
      <c r="Q33" s="4">
        <f t="shared" si="19"/>
        <v>54.29693090177726</v>
      </c>
    </row>
    <row r="34" spans="1:17" ht="15.75">
      <c r="A34" s="30" t="s">
        <v>82</v>
      </c>
      <c r="B34" s="2" t="s">
        <v>104</v>
      </c>
      <c r="C34" s="17">
        <v>1800</v>
      </c>
      <c r="D34" s="4">
        <f t="shared" si="12"/>
        <v>200</v>
      </c>
      <c r="E34" s="29">
        <v>17</v>
      </c>
      <c r="F34" s="6">
        <f t="shared" si="15"/>
        <v>54.642857142857146</v>
      </c>
      <c r="G34" s="6">
        <f t="shared" si="16"/>
        <v>42.88615134696087</v>
      </c>
      <c r="H34" s="6">
        <f t="shared" si="13"/>
        <v>0</v>
      </c>
      <c r="I34" s="6">
        <f t="shared" si="17"/>
        <v>23.513411591792547</v>
      </c>
      <c r="J34" s="6">
        <f t="shared" si="18"/>
        <v>223.51341159179253</v>
      </c>
      <c r="K34" s="60">
        <f t="shared" si="14"/>
        <v>1823.5134115917926</v>
      </c>
      <c r="L34" s="19"/>
      <c r="M34" s="4">
        <f t="shared" si="19"/>
        <v>13</v>
      </c>
      <c r="N34" s="4">
        <f t="shared" si="19"/>
        <v>202.93956043956044</v>
      </c>
      <c r="O34" s="4">
        <f t="shared" si="19"/>
        <v>43.51648351648351</v>
      </c>
      <c r="P34" s="4">
        <f t="shared" si="19"/>
        <v>73.92857142857143</v>
      </c>
      <c r="Q34" s="4">
        <f t="shared" si="19"/>
        <v>54.29693090177726</v>
      </c>
    </row>
    <row r="35" spans="1:17" ht="15.75">
      <c r="A35" s="30" t="s">
        <v>83</v>
      </c>
      <c r="B35" s="2" t="s">
        <v>42</v>
      </c>
      <c r="C35" s="17">
        <v>1800</v>
      </c>
      <c r="D35" s="4">
        <f t="shared" si="12"/>
        <v>200</v>
      </c>
      <c r="E35" s="29">
        <v>15.5</v>
      </c>
      <c r="F35" s="6">
        <f t="shared" si="15"/>
        <v>49.82142857142857</v>
      </c>
      <c r="G35" s="6">
        <f t="shared" si="16"/>
        <v>42.88615134696087</v>
      </c>
      <c r="H35" s="6">
        <f t="shared" si="13"/>
        <v>0</v>
      </c>
      <c r="I35" s="6">
        <f t="shared" si="17"/>
        <v>13.870554448935394</v>
      </c>
      <c r="J35" s="6">
        <f t="shared" si="18"/>
        <v>213.8705544489354</v>
      </c>
      <c r="K35" s="60">
        <f t="shared" si="14"/>
        <v>1813.8705544489353</v>
      </c>
      <c r="L35" s="19"/>
      <c r="M35" s="4">
        <f t="shared" si="19"/>
        <v>13</v>
      </c>
      <c r="N35" s="4">
        <f t="shared" si="19"/>
        <v>202.93956043956044</v>
      </c>
      <c r="O35" s="4">
        <f t="shared" si="19"/>
        <v>43.51648351648351</v>
      </c>
      <c r="P35" s="4">
        <f t="shared" si="19"/>
        <v>73.92857142857143</v>
      </c>
      <c r="Q35" s="4">
        <f t="shared" si="19"/>
        <v>54.29693090177726</v>
      </c>
    </row>
    <row r="36" spans="1:17" ht="15.75">
      <c r="A36" s="30" t="s">
        <v>84</v>
      </c>
      <c r="B36" s="2" t="s">
        <v>42</v>
      </c>
      <c r="C36" s="17">
        <v>1800</v>
      </c>
      <c r="D36" s="4">
        <f t="shared" si="12"/>
        <v>200</v>
      </c>
      <c r="E36" s="29">
        <v>15.5</v>
      </c>
      <c r="F36" s="6">
        <f t="shared" si="15"/>
        <v>49.82142857142857</v>
      </c>
      <c r="G36" s="6">
        <f t="shared" si="16"/>
        <v>42.88615134696087</v>
      </c>
      <c r="H36" s="6">
        <f t="shared" si="13"/>
        <v>0</v>
      </c>
      <c r="I36" s="6">
        <f t="shared" si="17"/>
        <v>13.870554448935394</v>
      </c>
      <c r="J36" s="6">
        <f t="shared" si="18"/>
        <v>213.8705544489354</v>
      </c>
      <c r="K36" s="60">
        <f t="shared" si="14"/>
        <v>1813.8705544489353</v>
      </c>
      <c r="L36" s="19"/>
      <c r="M36" s="4">
        <f t="shared" si="19"/>
        <v>13</v>
      </c>
      <c r="N36" s="4">
        <f t="shared" si="19"/>
        <v>202.93956043956044</v>
      </c>
      <c r="O36" s="4">
        <f t="shared" si="19"/>
        <v>43.51648351648351</v>
      </c>
      <c r="P36" s="4">
        <f t="shared" si="19"/>
        <v>73.92857142857143</v>
      </c>
      <c r="Q36" s="4">
        <f t="shared" si="19"/>
        <v>54.29693090177726</v>
      </c>
    </row>
    <row r="37" spans="1:17" ht="15.75">
      <c r="A37" s="30" t="s">
        <v>85</v>
      </c>
      <c r="B37" s="2" t="s">
        <v>42</v>
      </c>
      <c r="C37" s="65">
        <f>K12</f>
        <v>1808.2142857142858</v>
      </c>
      <c r="D37" s="4">
        <f t="shared" si="12"/>
        <v>208.21428571428578</v>
      </c>
      <c r="E37" s="29">
        <v>12</v>
      </c>
      <c r="F37" s="6">
        <f t="shared" si="15"/>
        <v>38.57142857142857</v>
      </c>
      <c r="G37" s="6">
        <f t="shared" si="16"/>
        <v>44.647546848711066</v>
      </c>
      <c r="H37" s="6">
        <f t="shared" si="13"/>
        <v>0</v>
      </c>
      <c r="I37" s="6">
        <f t="shared" si="17"/>
        <v>-12.152236554564993</v>
      </c>
      <c r="J37" s="6">
        <f t="shared" si="18"/>
        <v>196.0620491597208</v>
      </c>
      <c r="K37" s="60">
        <f t="shared" si="14"/>
        <v>1796.0620491597208</v>
      </c>
      <c r="L37" s="19"/>
      <c r="M37" s="4">
        <f t="shared" si="19"/>
        <v>13</v>
      </c>
      <c r="N37" s="4">
        <f t="shared" si="19"/>
        <v>202.93956043956044</v>
      </c>
      <c r="O37" s="4">
        <f t="shared" si="19"/>
        <v>43.51648351648351</v>
      </c>
      <c r="P37" s="4">
        <f t="shared" si="19"/>
        <v>73.92857142857143</v>
      </c>
      <c r="Q37" s="4">
        <f t="shared" si="19"/>
        <v>54.29693090177726</v>
      </c>
    </row>
    <row r="38" spans="1:17" ht="15.75">
      <c r="A38" s="30" t="s">
        <v>86</v>
      </c>
      <c r="B38" s="2" t="s">
        <v>103</v>
      </c>
      <c r="C38" s="17">
        <v>1800</v>
      </c>
      <c r="D38" s="4">
        <f t="shared" si="12"/>
        <v>200</v>
      </c>
      <c r="E38" s="29">
        <v>12</v>
      </c>
      <c r="F38" s="6">
        <f t="shared" si="15"/>
        <v>38.57142857142857</v>
      </c>
      <c r="G38" s="6">
        <f t="shared" si="16"/>
        <v>42.88615134696087</v>
      </c>
      <c r="H38" s="6">
        <f t="shared" si="13"/>
        <v>0</v>
      </c>
      <c r="I38" s="6">
        <f t="shared" si="17"/>
        <v>-8.629445551064606</v>
      </c>
      <c r="J38" s="6">
        <f t="shared" si="18"/>
        <v>191.3705544489354</v>
      </c>
      <c r="K38" s="60">
        <f t="shared" si="14"/>
        <v>1791.3705544489353</v>
      </c>
      <c r="L38" s="19"/>
      <c r="M38" s="4">
        <f t="shared" si="19"/>
        <v>13</v>
      </c>
      <c r="N38" s="4">
        <f t="shared" si="19"/>
        <v>202.93956043956044</v>
      </c>
      <c r="O38" s="4">
        <f t="shared" si="19"/>
        <v>43.51648351648351</v>
      </c>
      <c r="P38" s="4">
        <f t="shared" si="19"/>
        <v>73.92857142857143</v>
      </c>
      <c r="Q38" s="4">
        <f t="shared" si="19"/>
        <v>54.29693090177726</v>
      </c>
    </row>
    <row r="39" spans="1:17" ht="15.75">
      <c r="A39" s="31" t="s">
        <v>77</v>
      </c>
      <c r="B39" s="2" t="s">
        <v>44</v>
      </c>
      <c r="C39" s="17">
        <v>1800</v>
      </c>
      <c r="D39" s="4">
        <f t="shared" si="12"/>
        <v>200</v>
      </c>
      <c r="E39" s="85">
        <v>11</v>
      </c>
      <c r="F39" s="6">
        <f t="shared" si="15"/>
        <v>35.357142857142854</v>
      </c>
      <c r="G39" s="6">
        <f t="shared" si="16"/>
        <v>42.88615134696087</v>
      </c>
      <c r="H39" s="6">
        <f t="shared" si="13"/>
        <v>0</v>
      </c>
      <c r="I39" s="6">
        <f t="shared" si="17"/>
        <v>-15.058016979636037</v>
      </c>
      <c r="J39" s="6">
        <f t="shared" si="18"/>
        <v>184.94198302036398</v>
      </c>
      <c r="K39" s="60">
        <f t="shared" si="14"/>
        <v>1784.941983020364</v>
      </c>
      <c r="L39" s="19"/>
      <c r="M39" s="4">
        <f t="shared" si="19"/>
        <v>13</v>
      </c>
      <c r="N39" s="4">
        <f t="shared" si="19"/>
        <v>202.93956043956044</v>
      </c>
      <c r="O39" s="4">
        <f t="shared" si="19"/>
        <v>43.51648351648351</v>
      </c>
      <c r="P39" s="4">
        <f t="shared" si="19"/>
        <v>73.92857142857143</v>
      </c>
      <c r="Q39" s="4">
        <f t="shared" si="19"/>
        <v>54.29693090177726</v>
      </c>
    </row>
    <row r="40" spans="1:17" ht="15.75">
      <c r="A40" s="31" t="s">
        <v>87</v>
      </c>
      <c r="B40" s="2" t="s">
        <v>44</v>
      </c>
      <c r="C40" s="17">
        <v>1800</v>
      </c>
      <c r="D40" s="4">
        <f t="shared" si="12"/>
        <v>200</v>
      </c>
      <c r="E40" s="85">
        <v>10.5</v>
      </c>
      <c r="F40" s="6">
        <f t="shared" si="15"/>
        <v>33.75</v>
      </c>
      <c r="G40" s="6">
        <f t="shared" si="16"/>
        <v>42.88615134696087</v>
      </c>
      <c r="H40" s="6">
        <f t="shared" si="13"/>
        <v>0</v>
      </c>
      <c r="I40" s="6">
        <f t="shared" si="17"/>
        <v>-18.272302693921745</v>
      </c>
      <c r="J40" s="6">
        <f t="shared" si="18"/>
        <v>181.72769730607826</v>
      </c>
      <c r="K40" s="60">
        <f t="shared" si="14"/>
        <v>1781.7276973060782</v>
      </c>
      <c r="L40" s="19"/>
      <c r="M40" s="4">
        <f t="shared" si="19"/>
        <v>13</v>
      </c>
      <c r="N40" s="4">
        <f t="shared" si="19"/>
        <v>202.93956043956044</v>
      </c>
      <c r="O40" s="4">
        <f t="shared" si="19"/>
        <v>43.51648351648351</v>
      </c>
      <c r="P40" s="4">
        <f t="shared" si="19"/>
        <v>73.92857142857143</v>
      </c>
      <c r="Q40" s="4">
        <f t="shared" si="19"/>
        <v>54.29693090177726</v>
      </c>
    </row>
    <row r="41" spans="1:17" ht="15.75">
      <c r="A41" s="30" t="s">
        <v>88</v>
      </c>
      <c r="B41" s="2" t="s">
        <v>42</v>
      </c>
      <c r="C41" s="65">
        <f>K18</f>
        <v>1788.9285714285716</v>
      </c>
      <c r="D41" s="4">
        <f t="shared" si="12"/>
        <v>188.92857142857156</v>
      </c>
      <c r="E41" s="29">
        <v>12</v>
      </c>
      <c r="F41" s="6">
        <f t="shared" si="15"/>
        <v>38.57142857142857</v>
      </c>
      <c r="G41" s="6">
        <f t="shared" si="16"/>
        <v>40.51209654025414</v>
      </c>
      <c r="H41" s="6">
        <f t="shared" si="13"/>
        <v>0</v>
      </c>
      <c r="I41" s="6">
        <f t="shared" si="17"/>
        <v>-3.8813359376511443</v>
      </c>
      <c r="J41" s="6">
        <f t="shared" si="18"/>
        <v>185.0472354909204</v>
      </c>
      <c r="K41" s="60">
        <f t="shared" si="14"/>
        <v>1785.0472354909205</v>
      </c>
      <c r="L41" s="19"/>
      <c r="M41" s="4">
        <f t="shared" si="19"/>
        <v>13</v>
      </c>
      <c r="N41" s="4">
        <f t="shared" si="19"/>
        <v>202.93956043956044</v>
      </c>
      <c r="O41" s="4">
        <f t="shared" si="19"/>
        <v>43.51648351648351</v>
      </c>
      <c r="P41" s="4">
        <f t="shared" si="19"/>
        <v>73.92857142857143</v>
      </c>
      <c r="Q41" s="4">
        <f t="shared" si="19"/>
        <v>54.29693090177726</v>
      </c>
    </row>
    <row r="42" spans="1:17" ht="15.75">
      <c r="A42" s="27" t="s">
        <v>13</v>
      </c>
      <c r="B42" s="15" t="s">
        <v>43</v>
      </c>
      <c r="C42" s="65">
        <f>K21</f>
        <v>1769.642857142857</v>
      </c>
      <c r="D42" s="4">
        <f t="shared" si="12"/>
        <v>169.6428571428571</v>
      </c>
      <c r="E42" s="29">
        <v>5.5</v>
      </c>
      <c r="F42" s="6">
        <f t="shared" si="15"/>
        <v>17.678571428571427</v>
      </c>
      <c r="G42" s="6">
        <f t="shared" si="16"/>
        <v>36.37664623179716</v>
      </c>
      <c r="H42" s="6">
        <f t="shared" si="13"/>
        <v>0</v>
      </c>
      <c r="I42" s="6">
        <f t="shared" si="17"/>
        <v>-37.396149606451466</v>
      </c>
      <c r="J42" s="6">
        <f t="shared" si="18"/>
        <v>132.24670753640564</v>
      </c>
      <c r="K42" s="60">
        <f t="shared" si="14"/>
        <v>1732.2467075364057</v>
      </c>
      <c r="L42" s="19"/>
      <c r="M42" s="4">
        <f t="shared" si="19"/>
        <v>13</v>
      </c>
      <c r="N42" s="4">
        <f t="shared" si="19"/>
        <v>202.93956043956044</v>
      </c>
      <c r="O42" s="4">
        <f t="shared" si="19"/>
        <v>43.51648351648351</v>
      </c>
      <c r="P42" s="4">
        <f t="shared" si="19"/>
        <v>73.92857142857143</v>
      </c>
      <c r="Q42" s="4">
        <f t="shared" si="19"/>
        <v>54.29693090177726</v>
      </c>
    </row>
    <row r="43" spans="1:17" ht="15.75">
      <c r="A43" s="30" t="s">
        <v>89</v>
      </c>
      <c r="B43" s="2" t="s">
        <v>44</v>
      </c>
      <c r="C43" s="65">
        <f>K24</f>
        <v>1756.7857142857142</v>
      </c>
      <c r="D43" s="4">
        <f t="shared" si="12"/>
        <v>156.78571428571422</v>
      </c>
      <c r="E43" s="29">
        <v>4</v>
      </c>
      <c r="F43" s="6">
        <f t="shared" si="15"/>
        <v>12.857142857142858</v>
      </c>
      <c r="G43" s="6">
        <f t="shared" si="16"/>
        <v>33.61967935949253</v>
      </c>
      <c r="H43" s="6">
        <f t="shared" si="13"/>
        <v>0</v>
      </c>
      <c r="I43" s="6">
        <f t="shared" si="17"/>
        <v>-41.525073004699344</v>
      </c>
      <c r="J43" s="6">
        <f t="shared" si="18"/>
        <v>115.26064128101487</v>
      </c>
      <c r="K43" s="60">
        <f t="shared" si="14"/>
        <v>1715.2606412810148</v>
      </c>
      <c r="L43" s="19"/>
      <c r="M43" s="4">
        <f t="shared" si="19"/>
        <v>13</v>
      </c>
      <c r="N43" s="4">
        <f t="shared" si="19"/>
        <v>202.93956043956044</v>
      </c>
      <c r="O43" s="4">
        <f t="shared" si="19"/>
        <v>43.51648351648351</v>
      </c>
      <c r="P43" s="4">
        <f t="shared" si="19"/>
        <v>73.92857142857143</v>
      </c>
      <c r="Q43" s="4">
        <f t="shared" si="19"/>
        <v>54.29693090177726</v>
      </c>
    </row>
    <row r="44" spans="1:6" ht="15.75">
      <c r="A44" s="54"/>
      <c r="B44" s="55"/>
      <c r="D44" s="35" t="s">
        <v>8</v>
      </c>
      <c r="E44" s="18"/>
      <c r="F44" s="35" t="s">
        <v>12</v>
      </c>
    </row>
    <row r="45" spans="1:6" ht="15.75">
      <c r="A45" s="54"/>
      <c r="B45" s="55"/>
      <c r="D45" s="35">
        <v>1</v>
      </c>
      <c r="E45" s="18"/>
      <c r="F45" s="35">
        <v>15</v>
      </c>
    </row>
    <row r="46" spans="1:6" ht="15.75">
      <c r="A46" s="54"/>
      <c r="B46" s="55"/>
      <c r="D46" s="13" t="s">
        <v>14</v>
      </c>
      <c r="F46" s="13" t="s">
        <v>15</v>
      </c>
    </row>
    <row r="47" spans="1:13" ht="16.5" thickBot="1">
      <c r="A47" s="21" t="s">
        <v>179</v>
      </c>
      <c r="B47" s="22"/>
      <c r="C47" s="22"/>
      <c r="D47" s="22"/>
      <c r="M47" t="s">
        <v>69</v>
      </c>
    </row>
    <row r="48" spans="1:17" ht="15.75">
      <c r="A48" s="51" t="s">
        <v>64</v>
      </c>
      <c r="B48" s="51" t="s">
        <v>65</v>
      </c>
      <c r="C48" s="7" t="s">
        <v>0</v>
      </c>
      <c r="D48" s="2" t="s">
        <v>4</v>
      </c>
      <c r="E48" s="2" t="s">
        <v>11</v>
      </c>
      <c r="F48" s="2" t="s">
        <v>5</v>
      </c>
      <c r="G48" s="8" t="s">
        <v>3</v>
      </c>
      <c r="H48" s="8" t="s">
        <v>6</v>
      </c>
      <c r="I48" s="8" t="s">
        <v>7</v>
      </c>
      <c r="J48" s="10" t="s">
        <v>9</v>
      </c>
      <c r="K48" s="11" t="s">
        <v>10</v>
      </c>
      <c r="L48" s="19" t="s">
        <v>45</v>
      </c>
      <c r="M48" s="2" t="s">
        <v>66</v>
      </c>
      <c r="N48" s="8" t="s">
        <v>1</v>
      </c>
      <c r="O48" s="18" t="s">
        <v>2</v>
      </c>
      <c r="P48" s="8" t="s">
        <v>67</v>
      </c>
      <c r="Q48" s="8" t="s">
        <v>68</v>
      </c>
    </row>
    <row r="49" spans="1:17" ht="15.75">
      <c r="A49" s="52" t="s">
        <v>34</v>
      </c>
      <c r="B49" s="15" t="s">
        <v>42</v>
      </c>
      <c r="C49" s="62">
        <f>K31</f>
        <v>1892.4775667678741</v>
      </c>
      <c r="D49" s="4">
        <f aca="true" t="shared" si="20" ref="D49:D57">C49-1600</f>
        <v>292.4775667678741</v>
      </c>
      <c r="E49" s="56">
        <v>13</v>
      </c>
      <c r="F49" s="6">
        <f>E49*90/$F$45</f>
        <v>78</v>
      </c>
      <c r="G49" s="6">
        <f>(D49*O49)/N49</f>
        <v>82.9851655114566</v>
      </c>
      <c r="H49" s="6">
        <f aca="true" t="shared" si="21" ref="H49:H57">IF(G49&gt;P49,O49+(G49-O49)*(P49-O49)/(Q49-O49),0)</f>
        <v>78</v>
      </c>
      <c r="I49" s="6">
        <f>IF(H49&gt;0,$D$45*(F49-H49),$D$45*(F49-G49))</f>
        <v>0</v>
      </c>
      <c r="J49" s="6">
        <f>D49+I49</f>
        <v>292.4775667678741</v>
      </c>
      <c r="K49" s="64">
        <f aca="true" t="shared" si="22" ref="K49:K57">J49+1600</f>
        <v>1892.4775667678741</v>
      </c>
      <c r="L49" s="19"/>
      <c r="M49" s="4">
        <f>COUNTIF(C49:C57,"&gt;0")</f>
        <v>9</v>
      </c>
      <c r="N49" s="4">
        <f>(SUM(D49:D57))/M49</f>
        <v>226.74000442648068</v>
      </c>
      <c r="O49" s="4">
        <f>(SUM(F49:F57))/M49</f>
        <v>64.33333333333333</v>
      </c>
      <c r="P49" s="4">
        <f>F49</f>
        <v>78</v>
      </c>
      <c r="Q49" s="4">
        <f>MAX(G49:G57)</f>
        <v>82.9851655114566</v>
      </c>
    </row>
    <row r="50" spans="1:17" ht="15.75">
      <c r="A50" s="52" t="s">
        <v>199</v>
      </c>
      <c r="B50" s="15" t="s">
        <v>42</v>
      </c>
      <c r="C50" s="17">
        <v>1800</v>
      </c>
      <c r="D50" s="4">
        <f t="shared" si="20"/>
        <v>200</v>
      </c>
      <c r="E50" s="56">
        <v>13</v>
      </c>
      <c r="F50" s="6">
        <f aca="true" t="shared" si="23" ref="F50:F57">E50*90/$F$45</f>
        <v>78</v>
      </c>
      <c r="G50" s="6">
        <f aca="true" t="shared" si="24" ref="G50:G57">(D50*O50)/N50</f>
        <v>56.746345662344815</v>
      </c>
      <c r="H50" s="6">
        <f t="shared" si="21"/>
        <v>0</v>
      </c>
      <c r="I50" s="6">
        <f aca="true" t="shared" si="25" ref="I50:I57">IF(H50&gt;0,$D$45*(F50-H50),$D$45*(F50-G50))</f>
        <v>21.253654337655185</v>
      </c>
      <c r="J50" s="6">
        <f aca="true" t="shared" si="26" ref="J50:J57">D50+I50</f>
        <v>221.25365433765518</v>
      </c>
      <c r="K50" s="64">
        <f t="shared" si="22"/>
        <v>1821.2536543376552</v>
      </c>
      <c r="L50" s="19"/>
      <c r="M50" s="4">
        <f aca="true" t="shared" si="27" ref="M50:Q57">M49</f>
        <v>9</v>
      </c>
      <c r="N50" s="4">
        <f t="shared" si="27"/>
        <v>226.74000442648068</v>
      </c>
      <c r="O50" s="4">
        <f t="shared" si="27"/>
        <v>64.33333333333333</v>
      </c>
      <c r="P50" s="4">
        <f t="shared" si="27"/>
        <v>78</v>
      </c>
      <c r="Q50" s="4">
        <f t="shared" si="27"/>
        <v>82.9851655114566</v>
      </c>
    </row>
    <row r="51" spans="1:17" ht="15.75">
      <c r="A51" s="52" t="s">
        <v>36</v>
      </c>
      <c r="B51" s="15" t="s">
        <v>42</v>
      </c>
      <c r="C51" s="62">
        <f>K33</f>
        <v>1860.334709625017</v>
      </c>
      <c r="D51" s="4">
        <f t="shared" si="20"/>
        <v>260.334709625017</v>
      </c>
      <c r="E51" s="56">
        <v>13</v>
      </c>
      <c r="F51" s="6">
        <f t="shared" si="23"/>
        <v>78</v>
      </c>
      <c r="G51" s="6">
        <f t="shared" si="24"/>
        <v>73.86521710143691</v>
      </c>
      <c r="H51" s="6">
        <f t="shared" si="21"/>
        <v>0</v>
      </c>
      <c r="I51" s="6">
        <f t="shared" si="25"/>
        <v>4.134782898563088</v>
      </c>
      <c r="J51" s="6">
        <f t="shared" si="26"/>
        <v>264.46949252358013</v>
      </c>
      <c r="K51" s="64">
        <f t="shared" si="22"/>
        <v>1864.4694925235801</v>
      </c>
      <c r="L51" s="19"/>
      <c r="M51" s="4">
        <f t="shared" si="27"/>
        <v>9</v>
      </c>
      <c r="N51" s="4">
        <f t="shared" si="27"/>
        <v>226.74000442648068</v>
      </c>
      <c r="O51" s="4">
        <f t="shared" si="27"/>
        <v>64.33333333333333</v>
      </c>
      <c r="P51" s="4">
        <f t="shared" si="27"/>
        <v>78</v>
      </c>
      <c r="Q51" s="4">
        <f t="shared" si="27"/>
        <v>82.9851655114566</v>
      </c>
    </row>
    <row r="52" spans="1:17" ht="15.75">
      <c r="A52" s="27" t="s">
        <v>18</v>
      </c>
      <c r="B52" s="15" t="s">
        <v>42</v>
      </c>
      <c r="C52" s="65">
        <f>K11</f>
        <v>1840.357142857143</v>
      </c>
      <c r="D52" s="4">
        <f t="shared" si="20"/>
        <v>240.3571428571429</v>
      </c>
      <c r="E52" s="56">
        <v>13</v>
      </c>
      <c r="F52" s="6">
        <f t="shared" si="23"/>
        <v>78</v>
      </c>
      <c r="G52" s="6">
        <f t="shared" si="24"/>
        <v>68.19694755492512</v>
      </c>
      <c r="H52" s="6">
        <f t="shared" si="21"/>
        <v>0</v>
      </c>
      <c r="I52" s="6">
        <f t="shared" si="25"/>
        <v>9.803052445074883</v>
      </c>
      <c r="J52" s="6">
        <f t="shared" si="26"/>
        <v>250.16019530221777</v>
      </c>
      <c r="K52" s="64">
        <f t="shared" si="22"/>
        <v>1850.1601953022177</v>
      </c>
      <c r="L52" s="19"/>
      <c r="M52" s="4">
        <f t="shared" si="27"/>
        <v>9</v>
      </c>
      <c r="N52" s="4">
        <f t="shared" si="27"/>
        <v>226.74000442648068</v>
      </c>
      <c r="O52" s="4">
        <f t="shared" si="27"/>
        <v>64.33333333333333</v>
      </c>
      <c r="P52" s="4">
        <f t="shared" si="27"/>
        <v>78</v>
      </c>
      <c r="Q52" s="4">
        <f t="shared" si="27"/>
        <v>82.9851655114566</v>
      </c>
    </row>
    <row r="53" spans="1:17" ht="15.75">
      <c r="A53" s="24" t="s">
        <v>48</v>
      </c>
      <c r="B53" s="2" t="s">
        <v>43</v>
      </c>
      <c r="C53" s="62">
        <f>K32</f>
        <v>1847.4906205882921</v>
      </c>
      <c r="D53" s="4">
        <f t="shared" si="20"/>
        <v>247.49062058829213</v>
      </c>
      <c r="E53" s="56">
        <v>12</v>
      </c>
      <c r="F53" s="6">
        <f t="shared" si="23"/>
        <v>72</v>
      </c>
      <c r="G53" s="6">
        <f t="shared" si="24"/>
        <v>70.22094152045729</v>
      </c>
      <c r="H53" s="6">
        <f t="shared" si="21"/>
        <v>0</v>
      </c>
      <c r="I53" s="6">
        <f t="shared" si="25"/>
        <v>1.7790584795427122</v>
      </c>
      <c r="J53" s="6">
        <f t="shared" si="26"/>
        <v>249.26967906783483</v>
      </c>
      <c r="K53" s="64">
        <f t="shared" si="22"/>
        <v>1849.2696790678349</v>
      </c>
      <c r="L53" s="19"/>
      <c r="M53" s="4">
        <f t="shared" si="27"/>
        <v>9</v>
      </c>
      <c r="N53" s="4">
        <f t="shared" si="27"/>
        <v>226.74000442648068</v>
      </c>
      <c r="O53" s="4">
        <f t="shared" si="27"/>
        <v>64.33333333333333</v>
      </c>
      <c r="P53" s="4">
        <f t="shared" si="27"/>
        <v>78</v>
      </c>
      <c r="Q53" s="4">
        <f t="shared" si="27"/>
        <v>82.9851655114566</v>
      </c>
    </row>
    <row r="54" spans="1:17" ht="15.75">
      <c r="A54" s="18" t="s">
        <v>200</v>
      </c>
      <c r="B54" s="15" t="s">
        <v>42</v>
      </c>
      <c r="C54" s="17">
        <v>1800</v>
      </c>
      <c r="D54" s="4">
        <f t="shared" si="20"/>
        <v>200</v>
      </c>
      <c r="E54" s="56">
        <v>9</v>
      </c>
      <c r="F54" s="6">
        <f t="shared" si="23"/>
        <v>54</v>
      </c>
      <c r="G54" s="6">
        <f t="shared" si="24"/>
        <v>56.746345662344815</v>
      </c>
      <c r="H54" s="6">
        <f t="shared" si="21"/>
        <v>0</v>
      </c>
      <c r="I54" s="6">
        <f t="shared" si="25"/>
        <v>-2.7463456623448153</v>
      </c>
      <c r="J54" s="6">
        <f t="shared" si="26"/>
        <v>197.25365433765518</v>
      </c>
      <c r="K54" s="64">
        <f t="shared" si="22"/>
        <v>1797.2536543376552</v>
      </c>
      <c r="L54" s="19"/>
      <c r="M54" s="4">
        <f t="shared" si="27"/>
        <v>9</v>
      </c>
      <c r="N54" s="4">
        <f t="shared" si="27"/>
        <v>226.74000442648068</v>
      </c>
      <c r="O54" s="4">
        <f t="shared" si="27"/>
        <v>64.33333333333333</v>
      </c>
      <c r="P54" s="4">
        <f t="shared" si="27"/>
        <v>78</v>
      </c>
      <c r="Q54" s="4">
        <f t="shared" si="27"/>
        <v>82.9851655114566</v>
      </c>
    </row>
    <row r="55" spans="1:17" ht="15.75">
      <c r="A55" s="53" t="s">
        <v>201</v>
      </c>
      <c r="B55" s="15" t="s">
        <v>42</v>
      </c>
      <c r="C55" s="17">
        <v>1800</v>
      </c>
      <c r="D55" s="4">
        <f t="shared" si="20"/>
        <v>200</v>
      </c>
      <c r="E55" s="56">
        <v>9</v>
      </c>
      <c r="F55" s="6">
        <f t="shared" si="23"/>
        <v>54</v>
      </c>
      <c r="G55" s="6">
        <f t="shared" si="24"/>
        <v>56.746345662344815</v>
      </c>
      <c r="H55" s="6">
        <f t="shared" si="21"/>
        <v>0</v>
      </c>
      <c r="I55" s="6">
        <f t="shared" si="25"/>
        <v>-2.7463456623448153</v>
      </c>
      <c r="J55" s="6">
        <f t="shared" si="26"/>
        <v>197.25365433765518</v>
      </c>
      <c r="K55" s="64">
        <f t="shared" si="22"/>
        <v>1797.2536543376552</v>
      </c>
      <c r="L55" s="19"/>
      <c r="M55" s="4">
        <f t="shared" si="27"/>
        <v>9</v>
      </c>
      <c r="N55" s="4">
        <f t="shared" si="27"/>
        <v>226.74000442648068</v>
      </c>
      <c r="O55" s="4">
        <f t="shared" si="27"/>
        <v>64.33333333333333</v>
      </c>
      <c r="P55" s="4">
        <f t="shared" si="27"/>
        <v>78</v>
      </c>
      <c r="Q55" s="4">
        <f t="shared" si="27"/>
        <v>82.9851655114566</v>
      </c>
    </row>
    <row r="56" spans="1:17" ht="15.75">
      <c r="A56" s="52" t="s">
        <v>202</v>
      </c>
      <c r="B56" s="15" t="s">
        <v>42</v>
      </c>
      <c r="C56" s="17">
        <v>1800</v>
      </c>
      <c r="D56" s="4">
        <f t="shared" si="20"/>
        <v>200</v>
      </c>
      <c r="E56" s="56">
        <v>7.5</v>
      </c>
      <c r="F56" s="6">
        <f t="shared" si="23"/>
        <v>45</v>
      </c>
      <c r="G56" s="6">
        <f t="shared" si="24"/>
        <v>56.746345662344815</v>
      </c>
      <c r="H56" s="6">
        <f t="shared" si="21"/>
        <v>0</v>
      </c>
      <c r="I56" s="6">
        <f t="shared" si="25"/>
        <v>-11.746345662344815</v>
      </c>
      <c r="J56" s="6">
        <f t="shared" si="26"/>
        <v>188.25365433765518</v>
      </c>
      <c r="K56" s="64">
        <f t="shared" si="22"/>
        <v>1788.2536543376552</v>
      </c>
      <c r="L56" s="19"/>
      <c r="M56" s="4">
        <f t="shared" si="27"/>
        <v>9</v>
      </c>
      <c r="N56" s="4">
        <f t="shared" si="27"/>
        <v>226.74000442648068</v>
      </c>
      <c r="O56" s="4">
        <f t="shared" si="27"/>
        <v>64.33333333333333</v>
      </c>
      <c r="P56" s="4">
        <f t="shared" si="27"/>
        <v>78</v>
      </c>
      <c r="Q56" s="4">
        <f t="shared" si="27"/>
        <v>82.9851655114566</v>
      </c>
    </row>
    <row r="57" spans="1:17" ht="15.75">
      <c r="A57" s="52" t="s">
        <v>175</v>
      </c>
      <c r="B57" s="2" t="s">
        <v>40</v>
      </c>
      <c r="C57" s="17">
        <v>1800</v>
      </c>
      <c r="D57" s="4">
        <f t="shared" si="20"/>
        <v>200</v>
      </c>
      <c r="E57" s="56">
        <v>7</v>
      </c>
      <c r="F57" s="6">
        <f t="shared" si="23"/>
        <v>42</v>
      </c>
      <c r="G57" s="6">
        <f t="shared" si="24"/>
        <v>56.746345662344815</v>
      </c>
      <c r="H57" s="6">
        <f t="shared" si="21"/>
        <v>0</v>
      </c>
      <c r="I57" s="6">
        <f t="shared" si="25"/>
        <v>-14.746345662344815</v>
      </c>
      <c r="J57" s="6">
        <f t="shared" si="26"/>
        <v>185.25365433765518</v>
      </c>
      <c r="K57" s="64">
        <f t="shared" si="22"/>
        <v>1785.2536543376552</v>
      </c>
      <c r="L57" s="19"/>
      <c r="M57" s="4">
        <f t="shared" si="27"/>
        <v>9</v>
      </c>
      <c r="N57" s="4">
        <f t="shared" si="27"/>
        <v>226.74000442648068</v>
      </c>
      <c r="O57" s="4">
        <f t="shared" si="27"/>
        <v>64.33333333333333</v>
      </c>
      <c r="P57" s="4">
        <f t="shared" si="27"/>
        <v>78</v>
      </c>
      <c r="Q57" s="4">
        <f t="shared" si="27"/>
        <v>82.9851655114566</v>
      </c>
    </row>
    <row r="58" spans="1:6" ht="15.75">
      <c r="A58" s="54"/>
      <c r="B58" s="55"/>
      <c r="D58" s="9" t="s">
        <v>8</v>
      </c>
      <c r="F58" s="9" t="s">
        <v>12</v>
      </c>
    </row>
    <row r="59" spans="1:6" ht="15.75">
      <c r="A59" s="54"/>
      <c r="B59" s="55"/>
      <c r="D59" s="9">
        <v>1</v>
      </c>
      <c r="F59" s="9">
        <v>15</v>
      </c>
    </row>
    <row r="60" spans="1:6" ht="15.75">
      <c r="A60" s="54"/>
      <c r="B60" s="55"/>
      <c r="D60" s="13" t="s">
        <v>14</v>
      </c>
      <c r="F60" s="13" t="s">
        <v>15</v>
      </c>
    </row>
    <row r="61" spans="1:13" ht="16.5" thickBot="1">
      <c r="A61" s="21" t="s">
        <v>180</v>
      </c>
      <c r="B61" s="22"/>
      <c r="C61" s="22"/>
      <c r="D61" s="22"/>
      <c r="M61" t="s">
        <v>69</v>
      </c>
    </row>
    <row r="62" spans="1:17" ht="15.75">
      <c r="A62" s="51" t="s">
        <v>64</v>
      </c>
      <c r="B62" s="51" t="s">
        <v>65</v>
      </c>
      <c r="C62" s="7" t="s">
        <v>0</v>
      </c>
      <c r="D62" s="2" t="s">
        <v>4</v>
      </c>
      <c r="E62" s="2" t="s">
        <v>11</v>
      </c>
      <c r="F62" s="2" t="s">
        <v>5</v>
      </c>
      <c r="G62" s="8" t="s">
        <v>3</v>
      </c>
      <c r="H62" s="8" t="s">
        <v>6</v>
      </c>
      <c r="I62" s="8" t="s">
        <v>7</v>
      </c>
      <c r="J62" s="10" t="s">
        <v>9</v>
      </c>
      <c r="K62" s="11" t="s">
        <v>10</v>
      </c>
      <c r="L62" s="19" t="s">
        <v>45</v>
      </c>
      <c r="M62" s="2" t="s">
        <v>66</v>
      </c>
      <c r="N62" s="8" t="s">
        <v>1</v>
      </c>
      <c r="O62" s="18" t="s">
        <v>2</v>
      </c>
      <c r="P62" s="8" t="s">
        <v>67</v>
      </c>
      <c r="Q62" s="8" t="s">
        <v>68</v>
      </c>
    </row>
    <row r="63" spans="1:17" ht="15.75">
      <c r="A63" s="24" t="s">
        <v>48</v>
      </c>
      <c r="B63" s="2" t="s">
        <v>43</v>
      </c>
      <c r="C63" s="63">
        <f>K53</f>
        <v>1849.2696790678349</v>
      </c>
      <c r="D63" s="4">
        <f aca="true" t="shared" si="28" ref="D63:D72">C63-1600</f>
        <v>249.2696790678349</v>
      </c>
      <c r="E63" s="57">
        <v>14</v>
      </c>
      <c r="F63" s="6">
        <f>E63*90/$F$59</f>
        <v>84</v>
      </c>
      <c r="G63" s="6">
        <f>(D63*O63)/N63</f>
        <v>72.72142371549059</v>
      </c>
      <c r="H63" s="6">
        <f>IF(G63&gt;P63,O63+(G63-O63)*(P63-O63)/(Q63-O63),0)</f>
        <v>0</v>
      </c>
      <c r="I63" s="6">
        <f>IF(H63&gt;0,$D$59*(F63-H63),$D$59*(F63-G63))</f>
        <v>11.278576284509413</v>
      </c>
      <c r="J63" s="6">
        <f>D63+I63</f>
        <v>260.5482553523443</v>
      </c>
      <c r="K63" s="66">
        <f aca="true" t="shared" si="29" ref="K63:K72">J63+1600</f>
        <v>1860.5482553523443</v>
      </c>
      <c r="L63" s="19"/>
      <c r="M63" s="4">
        <f>COUNTIF(C63:C72,"&gt;0")</f>
        <v>10</v>
      </c>
      <c r="N63" s="4">
        <f>(SUM(D63:D72))/M63</f>
        <v>221.0888274516902</v>
      </c>
      <c r="O63" s="4">
        <f>(SUM(F63:F72))/M63</f>
        <v>64.5</v>
      </c>
      <c r="P63" s="4">
        <f>F63</f>
        <v>84</v>
      </c>
      <c r="Q63" s="4">
        <f>MAX(G63:G72)</f>
        <v>85.32680404508456</v>
      </c>
    </row>
    <row r="64" spans="1:17" ht="15.75">
      <c r="A64" s="49" t="s">
        <v>47</v>
      </c>
      <c r="B64" s="15" t="s">
        <v>42</v>
      </c>
      <c r="C64" s="62">
        <f>K37</f>
        <v>1796.0620491597208</v>
      </c>
      <c r="D64" s="4">
        <f t="shared" si="28"/>
        <v>196.0620491597208</v>
      </c>
      <c r="E64" s="57">
        <v>13</v>
      </c>
      <c r="F64" s="6">
        <f aca="true" t="shared" si="30" ref="F64:F72">E64*90/$F$59</f>
        <v>78</v>
      </c>
      <c r="G64" s="6">
        <f aca="true" t="shared" si="31" ref="G64:G72">(D64*O64)/N64</f>
        <v>57.19873915186986</v>
      </c>
      <c r="H64" s="6">
        <f aca="true" t="shared" si="32" ref="H64:H72">IF(G64&gt;P64,O64+(G64-O64)*(P64-O64)/(Q64-O64),0)</f>
        <v>0</v>
      </c>
      <c r="I64" s="6">
        <f aca="true" t="shared" si="33" ref="I64:I72">IF(H64&gt;0,$D$59*(F64-H64),$D$59*(F64-G64))</f>
        <v>20.80126084813014</v>
      </c>
      <c r="J64" s="6">
        <f aca="true" t="shared" si="34" ref="J64:J72">D64+I64</f>
        <v>216.86331000785094</v>
      </c>
      <c r="K64" s="66">
        <f t="shared" si="29"/>
        <v>1816.863310007851</v>
      </c>
      <c r="L64" s="19"/>
      <c r="M64" s="4">
        <f>M63</f>
        <v>10</v>
      </c>
      <c r="N64" s="4">
        <f>N63</f>
        <v>221.0888274516902</v>
      </c>
      <c r="O64" s="4">
        <f>O63</f>
        <v>64.5</v>
      </c>
      <c r="P64" s="4">
        <f>P63</f>
        <v>84</v>
      </c>
      <c r="Q64" s="4">
        <f>Q63</f>
        <v>85.32680404508456</v>
      </c>
    </row>
    <row r="65" spans="1:17" ht="15.75">
      <c r="A65" s="18" t="s">
        <v>33</v>
      </c>
      <c r="B65" s="2" t="s">
        <v>43</v>
      </c>
      <c r="C65" s="17">
        <v>1800</v>
      </c>
      <c r="D65" s="4">
        <f t="shared" si="28"/>
        <v>200</v>
      </c>
      <c r="E65" s="57">
        <v>12.5</v>
      </c>
      <c r="F65" s="6">
        <f t="shared" si="30"/>
        <v>75</v>
      </c>
      <c r="G65" s="6">
        <f t="shared" si="31"/>
        <v>58.34758883426056</v>
      </c>
      <c r="H65" s="6">
        <f t="shared" si="32"/>
        <v>0</v>
      </c>
      <c r="I65" s="6">
        <f t="shared" si="33"/>
        <v>16.652411165739437</v>
      </c>
      <c r="J65" s="6">
        <f t="shared" si="34"/>
        <v>216.65241116573944</v>
      </c>
      <c r="K65" s="66">
        <f t="shared" si="29"/>
        <v>1816.6524111657395</v>
      </c>
      <c r="L65" s="19"/>
      <c r="M65" s="4">
        <f aca="true" t="shared" si="35" ref="M65:Q72">M64</f>
        <v>10</v>
      </c>
      <c r="N65" s="4">
        <f t="shared" si="35"/>
        <v>221.0888274516902</v>
      </c>
      <c r="O65" s="4">
        <f t="shared" si="35"/>
        <v>64.5</v>
      </c>
      <c r="P65" s="4">
        <f t="shared" si="35"/>
        <v>84</v>
      </c>
      <c r="Q65" s="4">
        <f t="shared" si="35"/>
        <v>85.32680404508456</v>
      </c>
    </row>
    <row r="66" spans="1:17" ht="15.75">
      <c r="A66" s="52" t="s">
        <v>34</v>
      </c>
      <c r="B66" s="15" t="s">
        <v>42</v>
      </c>
      <c r="C66" s="63">
        <f>K49</f>
        <v>1892.4775667678741</v>
      </c>
      <c r="D66" s="4">
        <f t="shared" si="28"/>
        <v>292.4775667678741</v>
      </c>
      <c r="E66" s="57">
        <v>12.5</v>
      </c>
      <c r="F66" s="6">
        <f t="shared" si="30"/>
        <v>75</v>
      </c>
      <c r="G66" s="6">
        <f t="shared" si="31"/>
        <v>85.32680404508456</v>
      </c>
      <c r="H66" s="6">
        <f t="shared" si="32"/>
        <v>84</v>
      </c>
      <c r="I66" s="6">
        <f t="shared" si="33"/>
        <v>-9</v>
      </c>
      <c r="J66" s="6">
        <f t="shared" si="34"/>
        <v>283.4775667678741</v>
      </c>
      <c r="K66" s="66">
        <f t="shared" si="29"/>
        <v>1883.4775667678741</v>
      </c>
      <c r="L66" s="19"/>
      <c r="M66" s="4">
        <f t="shared" si="35"/>
        <v>10</v>
      </c>
      <c r="N66" s="4">
        <f t="shared" si="35"/>
        <v>221.0888274516902</v>
      </c>
      <c r="O66" s="4">
        <f t="shared" si="35"/>
        <v>64.5</v>
      </c>
      <c r="P66" s="4">
        <f t="shared" si="35"/>
        <v>84</v>
      </c>
      <c r="Q66" s="4">
        <f t="shared" si="35"/>
        <v>85.32680404508456</v>
      </c>
    </row>
    <row r="67" spans="1:17" ht="15.75">
      <c r="A67" s="18" t="s">
        <v>36</v>
      </c>
      <c r="B67" s="15" t="s">
        <v>42</v>
      </c>
      <c r="C67" s="63">
        <f>K51</f>
        <v>1864.4694925235801</v>
      </c>
      <c r="D67" s="4">
        <f t="shared" si="28"/>
        <v>264.46949252358013</v>
      </c>
      <c r="E67" s="57">
        <v>10.5</v>
      </c>
      <c r="F67" s="6">
        <f t="shared" si="30"/>
        <v>63</v>
      </c>
      <c r="G67" s="6">
        <f t="shared" si="31"/>
        <v>77.15578604485701</v>
      </c>
      <c r="H67" s="6">
        <f t="shared" si="32"/>
        <v>0</v>
      </c>
      <c r="I67" s="6">
        <f t="shared" si="33"/>
        <v>-14.15578604485701</v>
      </c>
      <c r="J67" s="6">
        <f t="shared" si="34"/>
        <v>250.31370647872313</v>
      </c>
      <c r="K67" s="66">
        <f t="shared" si="29"/>
        <v>1850.3137064787231</v>
      </c>
      <c r="L67" s="19"/>
      <c r="M67" s="4">
        <f t="shared" si="35"/>
        <v>10</v>
      </c>
      <c r="N67" s="4">
        <f t="shared" si="35"/>
        <v>221.0888274516902</v>
      </c>
      <c r="O67" s="4">
        <f t="shared" si="35"/>
        <v>64.5</v>
      </c>
      <c r="P67" s="4">
        <f t="shared" si="35"/>
        <v>84</v>
      </c>
      <c r="Q67" s="4">
        <f t="shared" si="35"/>
        <v>85.32680404508456</v>
      </c>
    </row>
    <row r="68" spans="1:17" ht="15.75">
      <c r="A68" s="27" t="s">
        <v>18</v>
      </c>
      <c r="B68" s="15" t="s">
        <v>42</v>
      </c>
      <c r="C68" s="63">
        <f>K52</f>
        <v>1850.1601953022177</v>
      </c>
      <c r="D68" s="4">
        <f t="shared" si="28"/>
        <v>250.16019530221774</v>
      </c>
      <c r="E68" s="57">
        <v>10.5</v>
      </c>
      <c r="F68" s="6">
        <f t="shared" si="30"/>
        <v>63</v>
      </c>
      <c r="G68" s="6">
        <f t="shared" si="31"/>
        <v>72.98122109096062</v>
      </c>
      <c r="H68" s="6">
        <f t="shared" si="32"/>
        <v>0</v>
      </c>
      <c r="I68" s="6">
        <f t="shared" si="33"/>
        <v>-9.981221090960616</v>
      </c>
      <c r="J68" s="6">
        <f t="shared" si="34"/>
        <v>240.17897421125713</v>
      </c>
      <c r="K68" s="66">
        <f t="shared" si="29"/>
        <v>1840.1789742112571</v>
      </c>
      <c r="L68" s="19"/>
      <c r="M68" s="4">
        <f t="shared" si="35"/>
        <v>10</v>
      </c>
      <c r="N68" s="4">
        <f t="shared" si="35"/>
        <v>221.0888274516902</v>
      </c>
      <c r="O68" s="4">
        <f t="shared" si="35"/>
        <v>64.5</v>
      </c>
      <c r="P68" s="4">
        <f t="shared" si="35"/>
        <v>84</v>
      </c>
      <c r="Q68" s="4">
        <f t="shared" si="35"/>
        <v>85.32680404508456</v>
      </c>
    </row>
    <row r="69" spans="1:17" ht="15.75">
      <c r="A69" s="28" t="s">
        <v>175</v>
      </c>
      <c r="B69" s="2" t="s">
        <v>40</v>
      </c>
      <c r="C69" s="63">
        <f>K57</f>
        <v>1785.2536543376552</v>
      </c>
      <c r="D69" s="4">
        <f t="shared" si="28"/>
        <v>185.25365433765523</v>
      </c>
      <c r="E69" s="57">
        <v>10</v>
      </c>
      <c r="F69" s="6">
        <f t="shared" si="30"/>
        <v>60</v>
      </c>
      <c r="G69" s="6">
        <f t="shared" si="31"/>
        <v>54.04552026668869</v>
      </c>
      <c r="H69" s="6">
        <f t="shared" si="32"/>
        <v>0</v>
      </c>
      <c r="I69" s="6">
        <f t="shared" si="33"/>
        <v>5.9544797333113095</v>
      </c>
      <c r="J69" s="6">
        <f t="shared" si="34"/>
        <v>191.20813407096654</v>
      </c>
      <c r="K69" s="66">
        <f t="shared" si="29"/>
        <v>1791.2081340709665</v>
      </c>
      <c r="L69" s="19"/>
      <c r="M69" s="4">
        <f t="shared" si="35"/>
        <v>10</v>
      </c>
      <c r="N69" s="4">
        <f t="shared" si="35"/>
        <v>221.0888274516902</v>
      </c>
      <c r="O69" s="4">
        <f t="shared" si="35"/>
        <v>64.5</v>
      </c>
      <c r="P69" s="4">
        <f t="shared" si="35"/>
        <v>84</v>
      </c>
      <c r="Q69" s="4">
        <f t="shared" si="35"/>
        <v>85.32680404508456</v>
      </c>
    </row>
    <row r="70" spans="1:17" ht="15.75">
      <c r="A70" s="49" t="s">
        <v>177</v>
      </c>
      <c r="B70" s="15" t="s">
        <v>42</v>
      </c>
      <c r="C70" s="62">
        <f>K39</f>
        <v>1784.941983020364</v>
      </c>
      <c r="D70" s="4">
        <f t="shared" si="28"/>
        <v>184.94198302036398</v>
      </c>
      <c r="E70" s="57">
        <v>8.5</v>
      </c>
      <c r="F70" s="6">
        <f t="shared" si="30"/>
        <v>51</v>
      </c>
      <c r="G70" s="6">
        <f t="shared" si="31"/>
        <v>53.95459391732498</v>
      </c>
      <c r="H70" s="6">
        <f t="shared" si="32"/>
        <v>0</v>
      </c>
      <c r="I70" s="6">
        <f t="shared" si="33"/>
        <v>-2.954593917324978</v>
      </c>
      <c r="J70" s="6">
        <f t="shared" si="34"/>
        <v>181.987389103039</v>
      </c>
      <c r="K70" s="66">
        <f t="shared" si="29"/>
        <v>1781.987389103039</v>
      </c>
      <c r="L70" s="19"/>
      <c r="M70" s="4">
        <f t="shared" si="35"/>
        <v>10</v>
      </c>
      <c r="N70" s="4">
        <f t="shared" si="35"/>
        <v>221.0888274516902</v>
      </c>
      <c r="O70" s="4">
        <f aca="true" t="shared" si="36" ref="O70:Q71">O69</f>
        <v>64.5</v>
      </c>
      <c r="P70" s="4">
        <f t="shared" si="36"/>
        <v>84</v>
      </c>
      <c r="Q70" s="4">
        <f t="shared" si="36"/>
        <v>85.32680404508456</v>
      </c>
    </row>
    <row r="71" spans="1:17" ht="15.75">
      <c r="A71" s="28" t="s">
        <v>203</v>
      </c>
      <c r="B71" s="15" t="s">
        <v>42</v>
      </c>
      <c r="C71" s="17">
        <v>1800</v>
      </c>
      <c r="D71" s="4">
        <f t="shared" si="28"/>
        <v>200</v>
      </c>
      <c r="E71" s="57">
        <v>8</v>
      </c>
      <c r="F71" s="6">
        <f t="shared" si="30"/>
        <v>48</v>
      </c>
      <c r="G71" s="6">
        <f t="shared" si="31"/>
        <v>58.34758883426056</v>
      </c>
      <c r="H71" s="6">
        <f t="shared" si="32"/>
        <v>0</v>
      </c>
      <c r="I71" s="6">
        <f t="shared" si="33"/>
        <v>-10.347588834260563</v>
      </c>
      <c r="J71" s="6">
        <f t="shared" si="34"/>
        <v>189.65241116573944</v>
      </c>
      <c r="K71" s="66">
        <f t="shared" si="29"/>
        <v>1789.6524111657395</v>
      </c>
      <c r="L71" s="19"/>
      <c r="M71" s="4">
        <f t="shared" si="35"/>
        <v>10</v>
      </c>
      <c r="N71" s="4">
        <f t="shared" si="35"/>
        <v>221.0888274516902</v>
      </c>
      <c r="O71" s="4">
        <f t="shared" si="36"/>
        <v>64.5</v>
      </c>
      <c r="P71" s="4">
        <f t="shared" si="36"/>
        <v>84</v>
      </c>
      <c r="Q71" s="4">
        <f t="shared" si="36"/>
        <v>85.32680404508456</v>
      </c>
    </row>
    <row r="72" spans="1:17" ht="15.75">
      <c r="A72" s="18" t="s">
        <v>202</v>
      </c>
      <c r="B72" s="15" t="s">
        <v>42</v>
      </c>
      <c r="C72" s="63">
        <f>K56</f>
        <v>1788.2536543376552</v>
      </c>
      <c r="D72" s="4">
        <f t="shared" si="28"/>
        <v>188.25365433765523</v>
      </c>
      <c r="E72" s="57">
        <v>8</v>
      </c>
      <c r="F72" s="6">
        <f t="shared" si="30"/>
        <v>48</v>
      </c>
      <c r="G72" s="6">
        <f t="shared" si="31"/>
        <v>54.920734099202605</v>
      </c>
      <c r="H72" s="6">
        <f t="shared" si="32"/>
        <v>0</v>
      </c>
      <c r="I72" s="6">
        <f t="shared" si="33"/>
        <v>-6.920734099202605</v>
      </c>
      <c r="J72" s="6">
        <f t="shared" si="34"/>
        <v>181.33292023845263</v>
      </c>
      <c r="K72" s="66">
        <f t="shared" si="29"/>
        <v>1781.3329202384525</v>
      </c>
      <c r="L72" s="19"/>
      <c r="M72" s="4">
        <f t="shared" si="35"/>
        <v>10</v>
      </c>
      <c r="N72" s="4">
        <f t="shared" si="35"/>
        <v>221.0888274516902</v>
      </c>
      <c r="O72" s="4">
        <f t="shared" si="35"/>
        <v>64.5</v>
      </c>
      <c r="P72" s="4">
        <f t="shared" si="35"/>
        <v>84</v>
      </c>
      <c r="Q72" s="4">
        <f t="shared" si="35"/>
        <v>85.32680404508456</v>
      </c>
    </row>
    <row r="73" spans="1:17" ht="15.75">
      <c r="A73" s="54"/>
      <c r="B73" s="55"/>
      <c r="D73" s="9" t="s">
        <v>8</v>
      </c>
      <c r="F73" s="9" t="s">
        <v>12</v>
      </c>
      <c r="I73" s="46"/>
      <c r="J73" s="46"/>
      <c r="K73" s="48"/>
      <c r="L73" s="47"/>
      <c r="M73" s="46"/>
      <c r="N73" s="46"/>
      <c r="O73" s="46"/>
      <c r="P73" s="46"/>
      <c r="Q73" s="46"/>
    </row>
    <row r="74" spans="1:17" ht="15.75">
      <c r="A74" s="54"/>
      <c r="B74" s="55"/>
      <c r="D74" s="9">
        <v>1</v>
      </c>
      <c r="F74" s="9">
        <v>15</v>
      </c>
      <c r="I74" s="46"/>
      <c r="J74" s="46"/>
      <c r="K74" s="48"/>
      <c r="L74" s="47"/>
      <c r="M74" s="46"/>
      <c r="N74" s="46"/>
      <c r="O74" s="46"/>
      <c r="P74" s="46"/>
      <c r="Q74" s="46"/>
    </row>
    <row r="75" spans="1:17" ht="15.75">
      <c r="A75" s="54"/>
      <c r="B75" s="55"/>
      <c r="D75" s="13" t="s">
        <v>14</v>
      </c>
      <c r="F75" s="13" t="s">
        <v>15</v>
      </c>
      <c r="I75" s="46"/>
      <c r="J75" s="46"/>
      <c r="K75" s="48"/>
      <c r="L75" s="47"/>
      <c r="M75" s="46"/>
      <c r="N75" s="46"/>
      <c r="O75" s="46"/>
      <c r="P75" s="46"/>
      <c r="Q75" s="46"/>
    </row>
    <row r="76" spans="1:17" ht="16.5" thickBot="1">
      <c r="A76" s="21" t="s">
        <v>181</v>
      </c>
      <c r="B76" s="22"/>
      <c r="C76" s="22"/>
      <c r="D76" s="22"/>
      <c r="I76" s="46"/>
      <c r="J76" s="46"/>
      <c r="K76" s="48"/>
      <c r="L76" s="47"/>
      <c r="M76" s="46"/>
      <c r="N76" s="46"/>
      <c r="O76" s="46"/>
      <c r="P76" s="46"/>
      <c r="Q76" s="46"/>
    </row>
    <row r="77" spans="1:17" ht="15.75">
      <c r="A77" s="51" t="s">
        <v>64</v>
      </c>
      <c r="B77" s="51" t="s">
        <v>65</v>
      </c>
      <c r="C77" s="7" t="s">
        <v>0</v>
      </c>
      <c r="D77" s="2" t="s">
        <v>4</v>
      </c>
      <c r="E77" s="2" t="s">
        <v>11</v>
      </c>
      <c r="F77" s="2" t="s">
        <v>5</v>
      </c>
      <c r="G77" s="8" t="s">
        <v>3</v>
      </c>
      <c r="H77" s="8" t="s">
        <v>6</v>
      </c>
      <c r="I77" s="8" t="s">
        <v>7</v>
      </c>
      <c r="J77" s="10" t="s">
        <v>9</v>
      </c>
      <c r="K77" s="11" t="s">
        <v>10</v>
      </c>
      <c r="L77" s="19" t="s">
        <v>45</v>
      </c>
      <c r="M77" s="2" t="s">
        <v>66</v>
      </c>
      <c r="N77" s="8" t="s">
        <v>1</v>
      </c>
      <c r="O77" s="18" t="s">
        <v>2</v>
      </c>
      <c r="P77" s="8" t="s">
        <v>67</v>
      </c>
      <c r="Q77" s="8" t="s">
        <v>68</v>
      </c>
    </row>
    <row r="78" spans="1:17" ht="15.75">
      <c r="A78" s="52" t="s">
        <v>34</v>
      </c>
      <c r="B78" s="15" t="s">
        <v>42</v>
      </c>
      <c r="C78" s="67">
        <f>K66</f>
        <v>1883.4775667678741</v>
      </c>
      <c r="D78" s="4">
        <f aca="true" t="shared" si="37" ref="D78:D89">C78-1600</f>
        <v>283.4775667678741</v>
      </c>
      <c r="E78" s="57">
        <v>14.5</v>
      </c>
      <c r="F78" s="6">
        <f>E78*90/$F$74</f>
        <v>87</v>
      </c>
      <c r="G78" s="6">
        <f aca="true" t="shared" si="38" ref="G78:G89">(D78*O78)/N78</f>
        <v>86.52471617032447</v>
      </c>
      <c r="H78" s="6">
        <f aca="true" t="shared" si="39" ref="H78:H89">IF(G78&gt;P78,O78+(G78-O78)*(P78-O78)/(Q78-O78),0)</f>
        <v>0</v>
      </c>
      <c r="I78" s="6">
        <f>IF(H78&gt;0,$D$74*(F78-H78),$D$74*(F78-G78))</f>
        <v>0.47528382967553284</v>
      </c>
      <c r="J78" s="6">
        <f aca="true" t="shared" si="40" ref="J78:J89">D78+I78</f>
        <v>283.9528505975496</v>
      </c>
      <c r="K78" s="12">
        <f aca="true" t="shared" si="41" ref="K78:K89">J78+1600</f>
        <v>1883.9528505975495</v>
      </c>
      <c r="L78" s="19"/>
      <c r="M78" s="4">
        <f>COUNTIF(C78:C89,"&gt;0")</f>
        <v>12</v>
      </c>
      <c r="N78" s="4">
        <f>(SUM(D78:D89))/M78</f>
        <v>218.6904322749498</v>
      </c>
      <c r="O78" s="4">
        <f>(SUM(F78:F89))/M78</f>
        <v>66.75</v>
      </c>
      <c r="P78" s="4">
        <f>F78</f>
        <v>87</v>
      </c>
      <c r="Q78" s="4">
        <f>MAX(G78:G89)</f>
        <v>86.52471617032447</v>
      </c>
    </row>
    <row r="79" spans="1:17" ht="15.75">
      <c r="A79" s="49" t="s">
        <v>190</v>
      </c>
      <c r="B79" s="15" t="s">
        <v>42</v>
      </c>
      <c r="C79" s="65">
        <f>K16</f>
        <v>1801.7857142857142</v>
      </c>
      <c r="D79" s="4">
        <f t="shared" si="37"/>
        <v>201.78571428571422</v>
      </c>
      <c r="E79" s="57">
        <v>14.5</v>
      </c>
      <c r="F79" s="6">
        <f aca="true" t="shared" si="42" ref="F79:F89">E79*90/$F$74</f>
        <v>87</v>
      </c>
      <c r="G79" s="6">
        <f t="shared" si="38"/>
        <v>61.590241001660274</v>
      </c>
      <c r="H79" s="6">
        <f t="shared" si="39"/>
        <v>0</v>
      </c>
      <c r="I79" s="6">
        <f aca="true" t="shared" si="43" ref="I79:I89">IF(H79&gt;0,$D$74*(F79-H79),$D$74*(F79-G79))</f>
        <v>25.409758998339726</v>
      </c>
      <c r="J79" s="6">
        <f t="shared" si="40"/>
        <v>227.19547328405395</v>
      </c>
      <c r="K79" s="12">
        <f t="shared" si="41"/>
        <v>1827.195473284054</v>
      </c>
      <c r="L79" s="19"/>
      <c r="M79" s="4">
        <f aca="true" t="shared" si="44" ref="M79:Q84">M78</f>
        <v>12</v>
      </c>
      <c r="N79" s="4">
        <f t="shared" si="44"/>
        <v>218.6904322749498</v>
      </c>
      <c r="O79" s="4">
        <f t="shared" si="44"/>
        <v>66.75</v>
      </c>
      <c r="P79" s="4">
        <f t="shared" si="44"/>
        <v>87</v>
      </c>
      <c r="Q79" s="4">
        <f t="shared" si="44"/>
        <v>86.52471617032447</v>
      </c>
    </row>
    <row r="80" spans="1:17" ht="15.75">
      <c r="A80" s="52" t="s">
        <v>46</v>
      </c>
      <c r="B80" s="15" t="s">
        <v>42</v>
      </c>
      <c r="C80" s="65">
        <f>K8</f>
        <v>1859.642857142857</v>
      </c>
      <c r="D80" s="4">
        <f t="shared" si="37"/>
        <v>259.6428571428571</v>
      </c>
      <c r="E80" s="57">
        <v>14.5</v>
      </c>
      <c r="F80" s="6">
        <f t="shared" si="42"/>
        <v>87</v>
      </c>
      <c r="G80" s="6">
        <f t="shared" si="38"/>
        <v>79.24974373133989</v>
      </c>
      <c r="H80" s="6">
        <f t="shared" si="39"/>
        <v>0</v>
      </c>
      <c r="I80" s="6">
        <f t="shared" si="43"/>
        <v>7.7502562686601095</v>
      </c>
      <c r="J80" s="6">
        <f t="shared" si="40"/>
        <v>267.3931134115172</v>
      </c>
      <c r="K80" s="12">
        <f t="shared" si="41"/>
        <v>1867.3931134115173</v>
      </c>
      <c r="L80" s="19"/>
      <c r="M80" s="4">
        <f t="shared" si="44"/>
        <v>12</v>
      </c>
      <c r="N80" s="4">
        <f t="shared" si="44"/>
        <v>218.6904322749498</v>
      </c>
      <c r="O80" s="4">
        <f t="shared" si="44"/>
        <v>66.75</v>
      </c>
      <c r="P80" s="4">
        <f t="shared" si="44"/>
        <v>87</v>
      </c>
      <c r="Q80" s="4">
        <f t="shared" si="44"/>
        <v>86.52471617032447</v>
      </c>
    </row>
    <row r="81" spans="1:17" ht="15.75">
      <c r="A81" s="52" t="s">
        <v>47</v>
      </c>
      <c r="B81" s="15" t="s">
        <v>42</v>
      </c>
      <c r="C81" s="67">
        <f>K64</f>
        <v>1816.863310007851</v>
      </c>
      <c r="D81" s="4">
        <f t="shared" si="37"/>
        <v>216.86331000785094</v>
      </c>
      <c r="E81" s="57">
        <v>13.5</v>
      </c>
      <c r="F81" s="6">
        <f t="shared" si="42"/>
        <v>81</v>
      </c>
      <c r="G81" s="6">
        <f t="shared" si="38"/>
        <v>66.19231482804189</v>
      </c>
      <c r="H81" s="6">
        <f t="shared" si="39"/>
        <v>0</v>
      </c>
      <c r="I81" s="6">
        <f t="shared" si="43"/>
        <v>14.807685171958113</v>
      </c>
      <c r="J81" s="6">
        <f t="shared" si="40"/>
        <v>231.67099517980904</v>
      </c>
      <c r="K81" s="12">
        <f t="shared" si="41"/>
        <v>1831.670995179809</v>
      </c>
      <c r="L81" s="19"/>
      <c r="M81" s="4">
        <f t="shared" si="44"/>
        <v>12</v>
      </c>
      <c r="N81" s="4">
        <f t="shared" si="44"/>
        <v>218.6904322749498</v>
      </c>
      <c r="O81" s="4">
        <f t="shared" si="44"/>
        <v>66.75</v>
      </c>
      <c r="P81" s="4">
        <f t="shared" si="44"/>
        <v>87</v>
      </c>
      <c r="Q81" s="4">
        <f t="shared" si="44"/>
        <v>86.52471617032447</v>
      </c>
    </row>
    <row r="82" spans="1:17" ht="15.75">
      <c r="A82" s="24" t="s">
        <v>48</v>
      </c>
      <c r="B82" s="2" t="s">
        <v>43</v>
      </c>
      <c r="C82" s="67">
        <f>K63</f>
        <v>1860.5482553523443</v>
      </c>
      <c r="D82" s="4">
        <f t="shared" si="37"/>
        <v>260.5482553523443</v>
      </c>
      <c r="E82" s="57">
        <v>12.5</v>
      </c>
      <c r="F82" s="6">
        <f t="shared" si="42"/>
        <v>75</v>
      </c>
      <c r="G82" s="6">
        <f t="shared" si="38"/>
        <v>79.52609478087865</v>
      </c>
      <c r="H82" s="6">
        <f t="shared" si="39"/>
        <v>0</v>
      </c>
      <c r="I82" s="6">
        <f t="shared" si="43"/>
        <v>-4.526094780878651</v>
      </c>
      <c r="J82" s="6">
        <f t="shared" si="40"/>
        <v>256.02216057146563</v>
      </c>
      <c r="K82" s="12">
        <f t="shared" si="41"/>
        <v>1856.0221605714655</v>
      </c>
      <c r="L82" s="19"/>
      <c r="M82" s="4">
        <f t="shared" si="44"/>
        <v>12</v>
      </c>
      <c r="N82" s="4">
        <f t="shared" si="44"/>
        <v>218.6904322749498</v>
      </c>
      <c r="O82" s="4">
        <f t="shared" si="44"/>
        <v>66.75</v>
      </c>
      <c r="P82" s="4">
        <f t="shared" si="44"/>
        <v>87</v>
      </c>
      <c r="Q82" s="4">
        <f t="shared" si="44"/>
        <v>86.52471617032447</v>
      </c>
    </row>
    <row r="83" spans="1:17" ht="15.75">
      <c r="A83" s="52" t="s">
        <v>199</v>
      </c>
      <c r="B83" s="15" t="s">
        <v>42</v>
      </c>
      <c r="C83" s="63">
        <f>K50</f>
        <v>1821.2536543376552</v>
      </c>
      <c r="D83" s="4">
        <f t="shared" si="37"/>
        <v>221.25365433765523</v>
      </c>
      <c r="E83" s="57">
        <v>12</v>
      </c>
      <c r="F83" s="6">
        <f t="shared" si="42"/>
        <v>72</v>
      </c>
      <c r="G83" s="6">
        <f t="shared" si="38"/>
        <v>67.53236194837494</v>
      </c>
      <c r="H83" s="6">
        <f t="shared" si="39"/>
        <v>0</v>
      </c>
      <c r="I83" s="6">
        <f t="shared" si="43"/>
        <v>4.467638051625059</v>
      </c>
      <c r="J83" s="6">
        <f t="shared" si="40"/>
        <v>225.72129238928028</v>
      </c>
      <c r="K83" s="12">
        <f t="shared" si="41"/>
        <v>1825.7212923892803</v>
      </c>
      <c r="L83" s="19"/>
      <c r="M83" s="4">
        <f t="shared" si="44"/>
        <v>12</v>
      </c>
      <c r="N83" s="4">
        <f t="shared" si="44"/>
        <v>218.6904322749498</v>
      </c>
      <c r="O83" s="4">
        <f t="shared" si="44"/>
        <v>66.75</v>
      </c>
      <c r="P83" s="4">
        <f t="shared" si="44"/>
        <v>87</v>
      </c>
      <c r="Q83" s="4">
        <f t="shared" si="44"/>
        <v>86.52471617032447</v>
      </c>
    </row>
    <row r="84" spans="1:17" ht="15.75">
      <c r="A84" s="28" t="s">
        <v>177</v>
      </c>
      <c r="B84" s="15" t="s">
        <v>42</v>
      </c>
      <c r="C84" s="67">
        <f>K70</f>
        <v>1781.987389103039</v>
      </c>
      <c r="D84" s="4">
        <f t="shared" si="37"/>
        <v>181.98738910303905</v>
      </c>
      <c r="E84" s="57">
        <v>10.5</v>
      </c>
      <c r="F84" s="6">
        <f t="shared" si="42"/>
        <v>63</v>
      </c>
      <c r="G84" s="6">
        <f t="shared" si="38"/>
        <v>55.54727793191768</v>
      </c>
      <c r="H84" s="6">
        <f t="shared" si="39"/>
        <v>0</v>
      </c>
      <c r="I84" s="6">
        <f t="shared" si="43"/>
        <v>7.452722068082323</v>
      </c>
      <c r="J84" s="6">
        <f t="shared" si="40"/>
        <v>189.44011117112137</v>
      </c>
      <c r="K84" s="12">
        <f t="shared" si="41"/>
        <v>1789.4401111711213</v>
      </c>
      <c r="L84" s="19"/>
      <c r="M84" s="4">
        <f t="shared" si="44"/>
        <v>12</v>
      </c>
      <c r="N84" s="4">
        <f t="shared" si="44"/>
        <v>218.6904322749498</v>
      </c>
      <c r="O84" s="4">
        <f t="shared" si="44"/>
        <v>66.75</v>
      </c>
      <c r="P84" s="4">
        <f t="shared" si="44"/>
        <v>87</v>
      </c>
      <c r="Q84" s="4">
        <f t="shared" si="44"/>
        <v>86.52471617032447</v>
      </c>
    </row>
    <row r="85" spans="1:17" ht="15.75">
      <c r="A85" s="28" t="s">
        <v>83</v>
      </c>
      <c r="B85" s="15" t="s">
        <v>42</v>
      </c>
      <c r="C85" s="62">
        <f>K35</f>
        <v>1813.8705544489353</v>
      </c>
      <c r="D85" s="4">
        <f t="shared" si="37"/>
        <v>213.8705544489353</v>
      </c>
      <c r="E85" s="57">
        <v>9.5</v>
      </c>
      <c r="F85" s="6">
        <f t="shared" si="42"/>
        <v>57</v>
      </c>
      <c r="G85" s="6">
        <f t="shared" si="38"/>
        <v>65.27884810030476</v>
      </c>
      <c r="H85" s="6">
        <f t="shared" si="39"/>
        <v>0</v>
      </c>
      <c r="I85" s="6">
        <f t="shared" si="43"/>
        <v>-8.278848100304756</v>
      </c>
      <c r="J85" s="6">
        <f t="shared" si="40"/>
        <v>205.59170634863057</v>
      </c>
      <c r="K85" s="12">
        <f t="shared" si="41"/>
        <v>1805.5917063486306</v>
      </c>
      <c r="L85" s="19"/>
      <c r="M85" s="4">
        <f aca="true" t="shared" si="45" ref="M85:Q89">M84</f>
        <v>12</v>
      </c>
      <c r="N85" s="4">
        <f t="shared" si="45"/>
        <v>218.6904322749498</v>
      </c>
      <c r="O85" s="4">
        <f t="shared" si="45"/>
        <v>66.75</v>
      </c>
      <c r="P85" s="4">
        <f t="shared" si="45"/>
        <v>87</v>
      </c>
      <c r="Q85" s="4">
        <f t="shared" si="45"/>
        <v>86.52471617032447</v>
      </c>
    </row>
    <row r="86" spans="1:17" ht="15.75">
      <c r="A86" s="28" t="s">
        <v>84</v>
      </c>
      <c r="B86" s="15" t="s">
        <v>42</v>
      </c>
      <c r="C86" s="62">
        <f>K36</f>
        <v>1813.8705544489353</v>
      </c>
      <c r="D86" s="4">
        <f t="shared" si="37"/>
        <v>213.8705544489353</v>
      </c>
      <c r="E86" s="57">
        <v>8</v>
      </c>
      <c r="F86" s="6">
        <f t="shared" si="42"/>
        <v>48</v>
      </c>
      <c r="G86" s="6">
        <f t="shared" si="38"/>
        <v>65.27884810030476</v>
      </c>
      <c r="H86" s="6">
        <f t="shared" si="39"/>
        <v>0</v>
      </c>
      <c r="I86" s="6">
        <f t="shared" si="43"/>
        <v>-17.278848100304756</v>
      </c>
      <c r="J86" s="6">
        <f t="shared" si="40"/>
        <v>196.59170634863057</v>
      </c>
      <c r="K86" s="12">
        <f t="shared" si="41"/>
        <v>1796.5917063486306</v>
      </c>
      <c r="L86" s="19"/>
      <c r="M86" s="4">
        <f t="shared" si="45"/>
        <v>12</v>
      </c>
      <c r="N86" s="4">
        <f t="shared" si="45"/>
        <v>218.6904322749498</v>
      </c>
      <c r="O86" s="4">
        <f t="shared" si="45"/>
        <v>66.75</v>
      </c>
      <c r="P86" s="4">
        <f t="shared" si="45"/>
        <v>87</v>
      </c>
      <c r="Q86" s="4">
        <f t="shared" si="45"/>
        <v>86.52471617032447</v>
      </c>
    </row>
    <row r="87" spans="1:17" ht="15.75">
      <c r="A87" s="28" t="s">
        <v>204</v>
      </c>
      <c r="B87" s="2" t="s">
        <v>40</v>
      </c>
      <c r="C87" s="17">
        <v>1800</v>
      </c>
      <c r="D87" s="4">
        <f t="shared" si="37"/>
        <v>200</v>
      </c>
      <c r="E87" s="57">
        <v>8</v>
      </c>
      <c r="F87" s="6">
        <f t="shared" si="42"/>
        <v>48</v>
      </c>
      <c r="G87" s="6">
        <f t="shared" si="38"/>
        <v>61.04519462111463</v>
      </c>
      <c r="H87" s="6">
        <f t="shared" si="39"/>
        <v>0</v>
      </c>
      <c r="I87" s="6">
        <f t="shared" si="43"/>
        <v>-13.045194621114632</v>
      </c>
      <c r="J87" s="6">
        <f t="shared" si="40"/>
        <v>186.95480537888537</v>
      </c>
      <c r="K87" s="12">
        <f t="shared" si="41"/>
        <v>1786.9548053788853</v>
      </c>
      <c r="L87" s="19"/>
      <c r="M87" s="4">
        <f t="shared" si="45"/>
        <v>12</v>
      </c>
      <c r="N87" s="4">
        <f t="shared" si="45"/>
        <v>218.6904322749498</v>
      </c>
      <c r="O87" s="4">
        <f t="shared" si="45"/>
        <v>66.75</v>
      </c>
      <c r="P87" s="4">
        <f t="shared" si="45"/>
        <v>87</v>
      </c>
      <c r="Q87" s="4">
        <f t="shared" si="45"/>
        <v>86.52471617032447</v>
      </c>
    </row>
    <row r="88" spans="1:17" ht="15.75">
      <c r="A88" s="49" t="s">
        <v>202</v>
      </c>
      <c r="B88" s="15" t="s">
        <v>42</v>
      </c>
      <c r="C88" s="67">
        <f>K72</f>
        <v>1781.3329202384525</v>
      </c>
      <c r="D88" s="4">
        <f t="shared" si="37"/>
        <v>181.33292023845252</v>
      </c>
      <c r="E88" s="57">
        <v>8</v>
      </c>
      <c r="F88" s="6">
        <f t="shared" si="42"/>
        <v>48</v>
      </c>
      <c r="G88" s="6">
        <f t="shared" si="38"/>
        <v>55.347517035856946</v>
      </c>
      <c r="H88" s="6">
        <f t="shared" si="39"/>
        <v>0</v>
      </c>
      <c r="I88" s="6">
        <f t="shared" si="43"/>
        <v>-7.347517035856946</v>
      </c>
      <c r="J88" s="6">
        <f t="shared" si="40"/>
        <v>173.98540320259556</v>
      </c>
      <c r="K88" s="12">
        <f t="shared" si="41"/>
        <v>1773.9854032025955</v>
      </c>
      <c r="L88" s="19"/>
      <c r="M88" s="4">
        <f t="shared" si="45"/>
        <v>12</v>
      </c>
      <c r="N88" s="4">
        <f t="shared" si="45"/>
        <v>218.6904322749498</v>
      </c>
      <c r="O88" s="4">
        <f t="shared" si="45"/>
        <v>66.75</v>
      </c>
      <c r="P88" s="4">
        <f t="shared" si="45"/>
        <v>87</v>
      </c>
      <c r="Q88" s="4">
        <f t="shared" si="45"/>
        <v>86.52471617032447</v>
      </c>
    </row>
    <row r="89" spans="1:17" ht="15.75">
      <c r="A89" s="28" t="s">
        <v>203</v>
      </c>
      <c r="B89" s="15" t="s">
        <v>42</v>
      </c>
      <c r="C89" s="67">
        <f>K71</f>
        <v>1789.6524111657395</v>
      </c>
      <c r="D89" s="4">
        <f t="shared" si="37"/>
        <v>189.65241116573952</v>
      </c>
      <c r="E89" s="57">
        <v>8</v>
      </c>
      <c r="F89" s="6">
        <f t="shared" si="42"/>
        <v>48</v>
      </c>
      <c r="G89" s="6">
        <f t="shared" si="38"/>
        <v>57.88684174988112</v>
      </c>
      <c r="H89" s="6">
        <f t="shared" si="39"/>
        <v>0</v>
      </c>
      <c r="I89" s="6">
        <f t="shared" si="43"/>
        <v>-9.886841749881121</v>
      </c>
      <c r="J89" s="6">
        <f t="shared" si="40"/>
        <v>179.7655694158584</v>
      </c>
      <c r="K89" s="12">
        <f t="shared" si="41"/>
        <v>1779.7655694158584</v>
      </c>
      <c r="L89" s="19"/>
      <c r="M89" s="4">
        <f t="shared" si="45"/>
        <v>12</v>
      </c>
      <c r="N89" s="4">
        <f t="shared" si="45"/>
        <v>218.6904322749498</v>
      </c>
      <c r="O89" s="4">
        <f t="shared" si="45"/>
        <v>66.75</v>
      </c>
      <c r="P89" s="4">
        <f t="shared" si="45"/>
        <v>87</v>
      </c>
      <c r="Q89" s="4">
        <f t="shared" si="45"/>
        <v>86.52471617032447</v>
      </c>
    </row>
    <row r="90" spans="1:17" ht="15.75">
      <c r="A90" s="49"/>
      <c r="B90" s="111"/>
      <c r="C90" s="46"/>
      <c r="D90" s="46"/>
      <c r="E90" s="113"/>
      <c r="F90" s="46"/>
      <c r="G90" s="46"/>
      <c r="H90" s="46"/>
      <c r="I90" s="46"/>
      <c r="J90" s="46"/>
      <c r="K90" s="48"/>
      <c r="L90" s="47"/>
      <c r="M90" s="46"/>
      <c r="N90" s="46"/>
      <c r="O90" s="46"/>
      <c r="P90" s="46"/>
      <c r="Q90" s="46"/>
    </row>
    <row r="91" spans="1:17" ht="15.75">
      <c r="A91" s="54"/>
      <c r="B91" s="55"/>
      <c r="D91" s="9" t="s">
        <v>8</v>
      </c>
      <c r="F91" s="9" t="s">
        <v>12</v>
      </c>
      <c r="I91" s="46"/>
      <c r="J91" s="46"/>
      <c r="K91" s="48"/>
      <c r="L91" s="47"/>
      <c r="M91" s="46"/>
      <c r="N91" s="46"/>
      <c r="O91" s="46"/>
      <c r="P91" s="46"/>
      <c r="Q91" s="46"/>
    </row>
    <row r="92" spans="1:17" ht="15.75">
      <c r="A92" s="54"/>
      <c r="B92" s="55"/>
      <c r="D92" s="9">
        <v>1</v>
      </c>
      <c r="F92" s="9">
        <v>15</v>
      </c>
      <c r="I92" s="46"/>
      <c r="J92" s="46"/>
      <c r="K92" s="48"/>
      <c r="L92" s="47"/>
      <c r="M92" s="46"/>
      <c r="N92" s="46"/>
      <c r="O92" s="46"/>
      <c r="P92" s="46"/>
      <c r="Q92" s="46"/>
    </row>
    <row r="93" spans="1:17" ht="15.75">
      <c r="A93" s="54"/>
      <c r="B93" s="55"/>
      <c r="D93" s="13" t="s">
        <v>14</v>
      </c>
      <c r="F93" s="13" t="s">
        <v>15</v>
      </c>
      <c r="I93" s="46"/>
      <c r="J93" s="46"/>
      <c r="K93" s="48"/>
      <c r="L93" s="47"/>
      <c r="M93" s="46"/>
      <c r="N93" s="46"/>
      <c r="O93" s="46"/>
      <c r="P93" s="46"/>
      <c r="Q93" s="46"/>
    </row>
    <row r="94" spans="1:17" ht="16.5" thickBot="1">
      <c r="A94" s="21" t="s">
        <v>252</v>
      </c>
      <c r="B94" s="22"/>
      <c r="C94" s="22"/>
      <c r="D94" s="22"/>
      <c r="I94" s="46"/>
      <c r="J94" s="46"/>
      <c r="K94" s="48"/>
      <c r="L94" s="47"/>
      <c r="M94" s="46"/>
      <c r="N94" s="46"/>
      <c r="O94" s="46"/>
      <c r="P94" s="46"/>
      <c r="Q94" s="46"/>
    </row>
    <row r="95" spans="1:17" ht="15.75">
      <c r="A95" s="51" t="s">
        <v>64</v>
      </c>
      <c r="B95" s="51" t="s">
        <v>65</v>
      </c>
      <c r="C95" s="7" t="s">
        <v>0</v>
      </c>
      <c r="D95" s="2" t="s">
        <v>4</v>
      </c>
      <c r="E95" s="2" t="s">
        <v>11</v>
      </c>
      <c r="F95" s="2" t="s">
        <v>5</v>
      </c>
      <c r="G95" s="8" t="s">
        <v>3</v>
      </c>
      <c r="H95" s="8" t="s">
        <v>6</v>
      </c>
      <c r="I95" s="8" t="s">
        <v>7</v>
      </c>
      <c r="J95" s="10" t="s">
        <v>9</v>
      </c>
      <c r="K95" s="11" t="s">
        <v>10</v>
      </c>
      <c r="L95" s="19" t="s">
        <v>45</v>
      </c>
      <c r="M95" s="2" t="s">
        <v>66</v>
      </c>
      <c r="N95" s="8" t="s">
        <v>1</v>
      </c>
      <c r="O95" s="18" t="s">
        <v>2</v>
      </c>
      <c r="P95" s="8" t="s">
        <v>67</v>
      </c>
      <c r="Q95" s="8" t="s">
        <v>68</v>
      </c>
    </row>
    <row r="96" spans="1:17" ht="15.75">
      <c r="A96" s="18" t="s">
        <v>79</v>
      </c>
      <c r="B96" s="15" t="s">
        <v>42</v>
      </c>
      <c r="C96" s="17">
        <v>1884.0320645691622</v>
      </c>
      <c r="D96" s="4">
        <f aca="true" t="shared" si="46" ref="D96:D104">C96-1600</f>
        <v>284.03206456916223</v>
      </c>
      <c r="E96" s="114">
        <v>15</v>
      </c>
      <c r="F96" s="6">
        <f aca="true" t="shared" si="47" ref="F96:F104">E96*90/$F$92</f>
        <v>90</v>
      </c>
      <c r="G96" s="6">
        <f aca="true" t="shared" si="48" ref="G96:G104">(D96*O96)/N96</f>
        <v>87.16872447313187</v>
      </c>
      <c r="H96" s="6">
        <f aca="true" t="shared" si="49" ref="H96:H104">IF(G96&gt;P96,O96+(G96-O96)*(P96-O96)/(Q96-O96),0)</f>
        <v>0</v>
      </c>
      <c r="I96" s="115">
        <f aca="true" t="shared" si="50" ref="I96:I104">IF(H96&gt;0,$D$92*(F96-H96),$D$92*(F96-G96))</f>
        <v>2.831275526868126</v>
      </c>
      <c r="J96" s="6">
        <f aca="true" t="shared" si="51" ref="J96:J104">D96+I96</f>
        <v>286.86334009603036</v>
      </c>
      <c r="K96" s="12">
        <f aca="true" t="shared" si="52" ref="K96:K104">J96+1600</f>
        <v>1886.8633400960302</v>
      </c>
      <c r="L96" s="19"/>
      <c r="M96" s="4">
        <f>COUNTIF(C96:C104,"&gt;0")</f>
        <v>9</v>
      </c>
      <c r="N96" s="4">
        <f>(SUM(D96:D104))/M96</f>
        <v>225.37385113115613</v>
      </c>
      <c r="O96" s="4">
        <f>(SUM(F96:F104))/M96</f>
        <v>69.16666666666667</v>
      </c>
      <c r="P96" s="4">
        <f>F96</f>
        <v>90</v>
      </c>
      <c r="Q96" s="4">
        <f>MAX(G96:G104)</f>
        <v>87.16872447313187</v>
      </c>
    </row>
    <row r="97" spans="1:17" ht="15.75">
      <c r="A97" s="18" t="s">
        <v>251</v>
      </c>
      <c r="B97" s="2" t="s">
        <v>43</v>
      </c>
      <c r="C97" s="17">
        <v>1816.6524111657395</v>
      </c>
      <c r="D97" s="4">
        <f t="shared" si="46"/>
        <v>216.65241116573952</v>
      </c>
      <c r="E97" s="114">
        <v>15</v>
      </c>
      <c r="F97" s="6">
        <f t="shared" si="47"/>
        <v>90</v>
      </c>
      <c r="G97" s="6">
        <f t="shared" si="48"/>
        <v>66.49007873104912</v>
      </c>
      <c r="H97" s="6">
        <f t="shared" si="49"/>
        <v>0</v>
      </c>
      <c r="I97" s="115">
        <f t="shared" si="50"/>
        <v>23.509921268950876</v>
      </c>
      <c r="J97" s="6">
        <f t="shared" si="51"/>
        <v>240.1623324346904</v>
      </c>
      <c r="K97" s="12">
        <f t="shared" si="52"/>
        <v>1840.1623324346904</v>
      </c>
      <c r="L97" s="19"/>
      <c r="M97" s="4">
        <f aca="true" t="shared" si="53" ref="M97:Q104">M96</f>
        <v>9</v>
      </c>
      <c r="N97" s="4">
        <f t="shared" si="53"/>
        <v>225.37385113115613</v>
      </c>
      <c r="O97" s="4">
        <f t="shared" si="53"/>
        <v>69.16666666666667</v>
      </c>
      <c r="P97" s="4">
        <f t="shared" si="53"/>
        <v>90</v>
      </c>
      <c r="Q97" s="4">
        <f t="shared" si="53"/>
        <v>87.16872447313187</v>
      </c>
    </row>
    <row r="98" spans="1:17" ht="15.75">
      <c r="A98" s="18" t="s">
        <v>48</v>
      </c>
      <c r="B98" s="2" t="s">
        <v>43</v>
      </c>
      <c r="C98" s="17">
        <v>1856</v>
      </c>
      <c r="D98" s="4">
        <f t="shared" si="46"/>
        <v>256</v>
      </c>
      <c r="E98" s="114">
        <v>14.5</v>
      </c>
      <c r="F98" s="6">
        <f t="shared" si="47"/>
        <v>87</v>
      </c>
      <c r="G98" s="6">
        <f t="shared" si="48"/>
        <v>78.56575453539322</v>
      </c>
      <c r="H98" s="6">
        <f t="shared" si="49"/>
        <v>0</v>
      </c>
      <c r="I98" s="115">
        <f t="shared" si="50"/>
        <v>8.434245464606775</v>
      </c>
      <c r="J98" s="6">
        <f t="shared" si="51"/>
        <v>264.43424546460676</v>
      </c>
      <c r="K98" s="12">
        <f t="shared" si="52"/>
        <v>1864.4342454646066</v>
      </c>
      <c r="L98" s="19"/>
      <c r="M98" s="4">
        <f t="shared" si="53"/>
        <v>9</v>
      </c>
      <c r="N98" s="4">
        <f t="shared" si="53"/>
        <v>225.37385113115613</v>
      </c>
      <c r="O98" s="4">
        <f t="shared" si="53"/>
        <v>69.16666666666667</v>
      </c>
      <c r="P98" s="4">
        <f t="shared" si="53"/>
        <v>90</v>
      </c>
      <c r="Q98" s="4">
        <f t="shared" si="53"/>
        <v>87.16872447313187</v>
      </c>
    </row>
    <row r="99" spans="1:17" ht="15.75">
      <c r="A99" s="18" t="s">
        <v>250</v>
      </c>
      <c r="B99" s="2" t="s">
        <v>42</v>
      </c>
      <c r="C99" s="17">
        <v>1806</v>
      </c>
      <c r="D99" s="4">
        <f t="shared" si="46"/>
        <v>206</v>
      </c>
      <c r="E99" s="114">
        <v>14.25</v>
      </c>
      <c r="F99" s="6">
        <f t="shared" si="47"/>
        <v>85.5</v>
      </c>
      <c r="G99" s="6">
        <f t="shared" si="48"/>
        <v>63.22088060269924</v>
      </c>
      <c r="H99" s="6">
        <f t="shared" si="49"/>
        <v>0</v>
      </c>
      <c r="I99" s="115">
        <f t="shared" si="50"/>
        <v>22.27911939730076</v>
      </c>
      <c r="J99" s="6">
        <f t="shared" si="51"/>
        <v>228.27911939730075</v>
      </c>
      <c r="K99" s="12">
        <f t="shared" si="52"/>
        <v>1828.2791193973007</v>
      </c>
      <c r="L99" s="19"/>
      <c r="M99" s="4">
        <f t="shared" si="53"/>
        <v>9</v>
      </c>
      <c r="N99" s="4">
        <f t="shared" si="53"/>
        <v>225.37385113115613</v>
      </c>
      <c r="O99" s="4">
        <f t="shared" si="53"/>
        <v>69.16666666666667</v>
      </c>
      <c r="P99" s="4">
        <f t="shared" si="53"/>
        <v>90</v>
      </c>
      <c r="Q99" s="4">
        <f t="shared" si="53"/>
        <v>87.16872447313187</v>
      </c>
    </row>
    <row r="100" spans="1:17" ht="15.75">
      <c r="A100" s="18" t="s">
        <v>47</v>
      </c>
      <c r="B100" s="15" t="s">
        <v>42</v>
      </c>
      <c r="C100" s="17">
        <v>1834</v>
      </c>
      <c r="D100" s="4">
        <f t="shared" si="46"/>
        <v>234</v>
      </c>
      <c r="E100" s="114">
        <v>12.5</v>
      </c>
      <c r="F100" s="6">
        <f t="shared" si="47"/>
        <v>75</v>
      </c>
      <c r="G100" s="6">
        <f t="shared" si="48"/>
        <v>71.81401000500787</v>
      </c>
      <c r="H100" s="6">
        <f t="shared" si="49"/>
        <v>0</v>
      </c>
      <c r="I100" s="115">
        <f t="shared" si="50"/>
        <v>3.185989994992127</v>
      </c>
      <c r="J100" s="6">
        <f t="shared" si="51"/>
        <v>237.18598999499213</v>
      </c>
      <c r="K100" s="12">
        <f t="shared" si="52"/>
        <v>1837.185989994992</v>
      </c>
      <c r="L100" s="19"/>
      <c r="M100" s="4">
        <f t="shared" si="53"/>
        <v>9</v>
      </c>
      <c r="N100" s="4">
        <f t="shared" si="53"/>
        <v>225.37385113115613</v>
      </c>
      <c r="O100" s="4">
        <f t="shared" si="53"/>
        <v>69.16666666666667</v>
      </c>
      <c r="P100" s="4">
        <f t="shared" si="53"/>
        <v>90</v>
      </c>
      <c r="Q100" s="4">
        <f t="shared" si="53"/>
        <v>87.16872447313187</v>
      </c>
    </row>
    <row r="101" spans="1:17" ht="15.75">
      <c r="A101" s="18" t="s">
        <v>249</v>
      </c>
      <c r="B101" s="15" t="s">
        <v>42</v>
      </c>
      <c r="C101" s="17">
        <v>1826.4658987312177</v>
      </c>
      <c r="D101" s="4">
        <f t="shared" si="46"/>
        <v>226.46589873121775</v>
      </c>
      <c r="E101" s="114">
        <v>10</v>
      </c>
      <c r="F101" s="6">
        <f t="shared" si="47"/>
        <v>60</v>
      </c>
      <c r="G101" s="6">
        <f t="shared" si="48"/>
        <v>69.50181332169561</v>
      </c>
      <c r="H101" s="6">
        <f t="shared" si="49"/>
        <v>0</v>
      </c>
      <c r="I101" s="115">
        <f t="shared" si="50"/>
        <v>-9.501813321695607</v>
      </c>
      <c r="J101" s="6">
        <f t="shared" si="51"/>
        <v>216.96408540952214</v>
      </c>
      <c r="K101" s="12">
        <f t="shared" si="52"/>
        <v>1816.964085409522</v>
      </c>
      <c r="L101" s="19"/>
      <c r="M101" s="4">
        <f t="shared" si="53"/>
        <v>9</v>
      </c>
      <c r="N101" s="4">
        <f t="shared" si="53"/>
        <v>225.37385113115613</v>
      </c>
      <c r="O101" s="4">
        <f t="shared" si="53"/>
        <v>69.16666666666667</v>
      </c>
      <c r="P101" s="4">
        <f t="shared" si="53"/>
        <v>90</v>
      </c>
      <c r="Q101" s="4">
        <f t="shared" si="53"/>
        <v>87.16872447313187</v>
      </c>
    </row>
    <row r="102" spans="1:17" ht="15.75">
      <c r="A102" s="18" t="s">
        <v>248</v>
      </c>
      <c r="B102" s="2" t="s">
        <v>247</v>
      </c>
      <c r="C102" s="17">
        <v>1800</v>
      </c>
      <c r="D102" s="4">
        <f t="shared" si="46"/>
        <v>200</v>
      </c>
      <c r="E102" s="114">
        <v>7.5</v>
      </c>
      <c r="F102" s="6">
        <f t="shared" si="47"/>
        <v>45</v>
      </c>
      <c r="G102" s="6">
        <f t="shared" si="48"/>
        <v>61.37949573077596</v>
      </c>
      <c r="H102" s="6">
        <f t="shared" si="49"/>
        <v>0</v>
      </c>
      <c r="I102" s="115">
        <f t="shared" si="50"/>
        <v>-16.379495730775957</v>
      </c>
      <c r="J102" s="6">
        <f t="shared" si="51"/>
        <v>183.62050426922406</v>
      </c>
      <c r="K102" s="12">
        <f t="shared" si="52"/>
        <v>1783.620504269224</v>
      </c>
      <c r="L102" s="19"/>
      <c r="M102" s="4">
        <f t="shared" si="53"/>
        <v>9</v>
      </c>
      <c r="N102" s="4">
        <f t="shared" si="53"/>
        <v>225.37385113115613</v>
      </c>
      <c r="O102" s="4">
        <f t="shared" si="53"/>
        <v>69.16666666666667</v>
      </c>
      <c r="P102" s="4">
        <f t="shared" si="53"/>
        <v>90</v>
      </c>
      <c r="Q102" s="4">
        <f t="shared" si="53"/>
        <v>87.16872447313187</v>
      </c>
    </row>
    <row r="103" spans="1:17" ht="15.75">
      <c r="A103" s="18" t="s">
        <v>35</v>
      </c>
      <c r="B103" s="2" t="s">
        <v>40</v>
      </c>
      <c r="C103" s="17">
        <v>1808.2142857142858</v>
      </c>
      <c r="D103" s="4">
        <f t="shared" si="46"/>
        <v>208.21428571428578</v>
      </c>
      <c r="E103" s="114">
        <v>7.5</v>
      </c>
      <c r="F103" s="6">
        <f t="shared" si="47"/>
        <v>45</v>
      </c>
      <c r="G103" s="6">
        <f t="shared" si="48"/>
        <v>63.90043930543285</v>
      </c>
      <c r="H103" s="6">
        <f t="shared" si="49"/>
        <v>0</v>
      </c>
      <c r="I103" s="115">
        <f t="shared" si="50"/>
        <v>-18.900439305432847</v>
      </c>
      <c r="J103" s="6">
        <f t="shared" si="51"/>
        <v>189.31384640885292</v>
      </c>
      <c r="K103" s="12">
        <f t="shared" si="52"/>
        <v>1789.313846408853</v>
      </c>
      <c r="L103" s="19"/>
      <c r="M103" s="4">
        <f t="shared" si="53"/>
        <v>9</v>
      </c>
      <c r="N103" s="4">
        <f t="shared" si="53"/>
        <v>225.37385113115613</v>
      </c>
      <c r="O103" s="4">
        <f t="shared" si="53"/>
        <v>69.16666666666667</v>
      </c>
      <c r="P103" s="4">
        <f t="shared" si="53"/>
        <v>90</v>
      </c>
      <c r="Q103" s="4">
        <f t="shared" si="53"/>
        <v>87.16872447313187</v>
      </c>
    </row>
    <row r="104" spans="1:17" ht="15.75">
      <c r="A104" s="18" t="s">
        <v>27</v>
      </c>
      <c r="B104" s="15" t="s">
        <v>42</v>
      </c>
      <c r="C104" s="17">
        <v>1797</v>
      </c>
      <c r="D104" s="4">
        <f t="shared" si="46"/>
        <v>197</v>
      </c>
      <c r="E104" s="114">
        <v>7.5</v>
      </c>
      <c r="F104" s="6">
        <f t="shared" si="47"/>
        <v>45</v>
      </c>
      <c r="G104" s="6">
        <f t="shared" si="48"/>
        <v>60.45880329481432</v>
      </c>
      <c r="H104" s="6">
        <f t="shared" si="49"/>
        <v>0</v>
      </c>
      <c r="I104" s="115">
        <f t="shared" si="50"/>
        <v>-15.458803294814317</v>
      </c>
      <c r="J104" s="6">
        <f t="shared" si="51"/>
        <v>181.54119670518568</v>
      </c>
      <c r="K104" s="12">
        <f t="shared" si="52"/>
        <v>1781.5411967051857</v>
      </c>
      <c r="L104" s="19"/>
      <c r="M104" s="4">
        <f t="shared" si="53"/>
        <v>9</v>
      </c>
      <c r="N104" s="4">
        <f t="shared" si="53"/>
        <v>225.37385113115613</v>
      </c>
      <c r="O104" s="4">
        <f t="shared" si="53"/>
        <v>69.16666666666667</v>
      </c>
      <c r="P104" s="4">
        <f t="shared" si="53"/>
        <v>90</v>
      </c>
      <c r="Q104" s="4">
        <f t="shared" si="53"/>
        <v>87.16872447313187</v>
      </c>
    </row>
    <row r="105" spans="1:17" ht="15.75">
      <c r="A105" s="49"/>
      <c r="B105" s="111"/>
      <c r="C105" s="46"/>
      <c r="D105" s="46"/>
      <c r="E105" s="113"/>
      <c r="F105" s="46"/>
      <c r="G105" s="46"/>
      <c r="H105" s="46"/>
      <c r="I105" s="46"/>
      <c r="J105" s="46"/>
      <c r="K105" s="48"/>
      <c r="L105" s="47"/>
      <c r="M105" s="46"/>
      <c r="N105" s="46"/>
      <c r="O105" s="46"/>
      <c r="P105" s="46"/>
      <c r="Q105" s="46"/>
    </row>
    <row r="106" spans="1:17" ht="15.75">
      <c r="A106" s="54"/>
      <c r="B106" s="55"/>
      <c r="D106" s="9" t="s">
        <v>8</v>
      </c>
      <c r="F106" s="9" t="s">
        <v>12</v>
      </c>
      <c r="I106" s="46"/>
      <c r="J106" s="46"/>
      <c r="K106" s="48"/>
      <c r="L106" s="47"/>
      <c r="M106" s="46"/>
      <c r="N106" s="46"/>
      <c r="O106" s="46"/>
      <c r="P106" s="46"/>
      <c r="Q106" s="46"/>
    </row>
    <row r="107" spans="1:17" ht="15.75">
      <c r="A107" s="54"/>
      <c r="B107" s="55"/>
      <c r="D107" s="9">
        <v>1</v>
      </c>
      <c r="F107" s="9">
        <v>7</v>
      </c>
      <c r="I107" s="46"/>
      <c r="J107" s="46"/>
      <c r="K107" s="48"/>
      <c r="L107" s="47"/>
      <c r="M107" s="46"/>
      <c r="N107" s="46"/>
      <c r="O107" s="46"/>
      <c r="P107" s="46"/>
      <c r="Q107" s="46"/>
    </row>
    <row r="108" spans="1:17" ht="15.75">
      <c r="A108" s="54"/>
      <c r="B108" s="55"/>
      <c r="D108" s="13" t="s">
        <v>14</v>
      </c>
      <c r="F108" s="13" t="s">
        <v>15</v>
      </c>
      <c r="I108" s="46"/>
      <c r="J108" s="46"/>
      <c r="K108" s="48"/>
      <c r="L108" s="47"/>
      <c r="M108" s="46"/>
      <c r="N108" s="46"/>
      <c r="O108" s="46"/>
      <c r="P108" s="46"/>
      <c r="Q108" s="46"/>
    </row>
    <row r="109" spans="1:17" ht="16.5" thickBot="1">
      <c r="A109" s="21" t="s">
        <v>280</v>
      </c>
      <c r="B109" s="22"/>
      <c r="C109" s="22"/>
      <c r="D109" s="22"/>
      <c r="I109" s="46"/>
      <c r="J109" s="46"/>
      <c r="K109" s="48"/>
      <c r="L109" s="47"/>
      <c r="M109" s="46"/>
      <c r="N109" s="46"/>
      <c r="O109" s="46"/>
      <c r="P109" s="46"/>
      <c r="Q109" s="46"/>
    </row>
    <row r="110" spans="1:17" ht="15.75">
      <c r="A110" s="51" t="s">
        <v>64</v>
      </c>
      <c r="B110" s="51" t="s">
        <v>65</v>
      </c>
      <c r="C110" s="7" t="s">
        <v>0</v>
      </c>
      <c r="D110" s="2" t="s">
        <v>4</v>
      </c>
      <c r="E110" s="2" t="s">
        <v>11</v>
      </c>
      <c r="F110" s="2" t="s">
        <v>5</v>
      </c>
      <c r="G110" s="8" t="s">
        <v>3</v>
      </c>
      <c r="H110" s="8" t="s">
        <v>6</v>
      </c>
      <c r="I110" s="8" t="s">
        <v>7</v>
      </c>
      <c r="J110" s="10" t="s">
        <v>9</v>
      </c>
      <c r="K110" s="11" t="s">
        <v>10</v>
      </c>
      <c r="L110" s="19" t="s">
        <v>45</v>
      </c>
      <c r="M110" s="2" t="s">
        <v>66</v>
      </c>
      <c r="N110" s="8" t="s">
        <v>1</v>
      </c>
      <c r="O110" s="18" t="s">
        <v>2</v>
      </c>
      <c r="P110" s="8" t="s">
        <v>67</v>
      </c>
      <c r="Q110" s="8" t="s">
        <v>68</v>
      </c>
    </row>
    <row r="111" spans="1:17" ht="15.75">
      <c r="A111" s="136" t="s">
        <v>37</v>
      </c>
      <c r="B111" s="15" t="s">
        <v>42</v>
      </c>
      <c r="C111" s="17">
        <v>1831</v>
      </c>
      <c r="D111" s="4">
        <f aca="true" t="shared" si="54" ref="D111:D119">C111-1600</f>
        <v>231</v>
      </c>
      <c r="E111" s="114">
        <v>6.5</v>
      </c>
      <c r="F111" s="6">
        <f aca="true" t="shared" si="55" ref="F111:F119">E111*90/$F$107</f>
        <v>83.57142857142857</v>
      </c>
      <c r="G111" s="6">
        <f aca="true" t="shared" si="56" ref="G111:G119">(D111*O111)/N111</f>
        <v>70.57569818716317</v>
      </c>
      <c r="H111" s="6">
        <f aca="true" t="shared" si="57" ref="H111:H119">IF(G111&gt;P111,O111+(G111-O111)*(P111-O111)/(Q111-O111),0)</f>
        <v>0</v>
      </c>
      <c r="I111" s="115">
        <f aca="true" t="shared" si="58" ref="I111:I119">IF(H111&gt;0,$D$107*(F111-H111),$D$107*(F111-G111))</f>
        <v>12.9957303842654</v>
      </c>
      <c r="J111" s="6">
        <f aca="true" t="shared" si="59" ref="J111:J119">D111+I111</f>
        <v>243.9957303842654</v>
      </c>
      <c r="K111" s="12">
        <f aca="true" t="shared" si="60" ref="K111:K119">J111+1600</f>
        <v>1843.9957303842655</v>
      </c>
      <c r="L111" s="19"/>
      <c r="M111" s="4">
        <f>COUNTIF(C111:C119,"&gt;0")</f>
        <v>9</v>
      </c>
      <c r="N111" s="4">
        <f>(SUM(D111:D119))/M111</f>
        <v>226.77777777777777</v>
      </c>
      <c r="O111" s="4">
        <f>(SUM(F111:F119))/M111</f>
        <v>69.28571428571429</v>
      </c>
      <c r="P111" s="4">
        <f>F111</f>
        <v>83.57142857142857</v>
      </c>
      <c r="Q111" s="4">
        <f>MAX(G111:G119)</f>
        <v>87.68495835374817</v>
      </c>
    </row>
    <row r="112" spans="1:17" ht="15.75">
      <c r="A112" s="136" t="s">
        <v>48</v>
      </c>
      <c r="B112" s="2" t="s">
        <v>43</v>
      </c>
      <c r="C112" s="17">
        <v>1864</v>
      </c>
      <c r="D112" s="4">
        <f t="shared" si="54"/>
        <v>264</v>
      </c>
      <c r="E112" s="114">
        <v>6</v>
      </c>
      <c r="F112" s="6">
        <f t="shared" si="55"/>
        <v>77.14285714285714</v>
      </c>
      <c r="G112" s="6">
        <f t="shared" si="56"/>
        <v>80.65794078532933</v>
      </c>
      <c r="H112" s="6">
        <f t="shared" si="57"/>
        <v>0</v>
      </c>
      <c r="I112" s="115">
        <f t="shared" si="58"/>
        <v>-3.5150836424721916</v>
      </c>
      <c r="J112" s="6">
        <f t="shared" si="59"/>
        <v>260.4849163575278</v>
      </c>
      <c r="K112" s="12">
        <f t="shared" si="60"/>
        <v>1860.4849163575277</v>
      </c>
      <c r="L112" s="19"/>
      <c r="M112" s="4">
        <f aca="true" t="shared" si="61" ref="M112:M119">M111</f>
        <v>9</v>
      </c>
      <c r="N112" s="4">
        <f aca="true" t="shared" si="62" ref="N112:N119">N111</f>
        <v>226.77777777777777</v>
      </c>
      <c r="O112" s="4">
        <f aca="true" t="shared" si="63" ref="O112:O119">O111</f>
        <v>69.28571428571429</v>
      </c>
      <c r="P112" s="4">
        <f aca="true" t="shared" si="64" ref="P112:P119">P111</f>
        <v>83.57142857142857</v>
      </c>
      <c r="Q112" s="4">
        <f aca="true" t="shared" si="65" ref="Q112:Q119">Q111</f>
        <v>87.68495835374817</v>
      </c>
    </row>
    <row r="113" spans="1:17" ht="15.75">
      <c r="A113" s="136" t="s">
        <v>200</v>
      </c>
      <c r="B113" s="2" t="s">
        <v>42</v>
      </c>
      <c r="C113" s="17">
        <v>1797</v>
      </c>
      <c r="D113" s="4">
        <f t="shared" si="54"/>
        <v>197</v>
      </c>
      <c r="E113" s="114">
        <v>6</v>
      </c>
      <c r="F113" s="6">
        <f t="shared" si="55"/>
        <v>77.14285714285714</v>
      </c>
      <c r="G113" s="6">
        <f t="shared" si="56"/>
        <v>60.18793308602226</v>
      </c>
      <c r="H113" s="6">
        <f t="shared" si="57"/>
        <v>0</v>
      </c>
      <c r="I113" s="115">
        <f t="shared" si="58"/>
        <v>16.954924056834876</v>
      </c>
      <c r="J113" s="6">
        <f t="shared" si="59"/>
        <v>213.95492405683487</v>
      </c>
      <c r="K113" s="12">
        <f t="shared" si="60"/>
        <v>1813.954924056835</v>
      </c>
      <c r="L113" s="19"/>
      <c r="M113" s="4">
        <f t="shared" si="61"/>
        <v>9</v>
      </c>
      <c r="N113" s="4">
        <f t="shared" si="62"/>
        <v>226.77777777777777</v>
      </c>
      <c r="O113" s="4">
        <f t="shared" si="63"/>
        <v>69.28571428571429</v>
      </c>
      <c r="P113" s="4">
        <f t="shared" si="64"/>
        <v>83.57142857142857</v>
      </c>
      <c r="Q113" s="4">
        <f t="shared" si="65"/>
        <v>87.68495835374817</v>
      </c>
    </row>
    <row r="114" spans="1:17" ht="15.75">
      <c r="A114" s="136" t="s">
        <v>47</v>
      </c>
      <c r="B114" s="2" t="s">
        <v>42</v>
      </c>
      <c r="C114" s="17">
        <v>1837</v>
      </c>
      <c r="D114" s="4">
        <f t="shared" si="54"/>
        <v>237</v>
      </c>
      <c r="E114" s="114">
        <v>5</v>
      </c>
      <c r="F114" s="6">
        <f t="shared" si="55"/>
        <v>64.28571428571429</v>
      </c>
      <c r="G114" s="6">
        <f t="shared" si="56"/>
        <v>72.40883320501155</v>
      </c>
      <c r="H114" s="6">
        <f t="shared" si="57"/>
        <v>0</v>
      </c>
      <c r="I114" s="115">
        <f t="shared" si="58"/>
        <v>-8.123118919297255</v>
      </c>
      <c r="J114" s="6">
        <f t="shared" si="59"/>
        <v>228.87688108070273</v>
      </c>
      <c r="K114" s="12">
        <f t="shared" si="60"/>
        <v>1828.8768810807028</v>
      </c>
      <c r="L114" s="19"/>
      <c r="M114" s="4">
        <f t="shared" si="61"/>
        <v>9</v>
      </c>
      <c r="N114" s="4">
        <f t="shared" si="62"/>
        <v>226.77777777777777</v>
      </c>
      <c r="O114" s="4">
        <f t="shared" si="63"/>
        <v>69.28571428571429</v>
      </c>
      <c r="P114" s="4">
        <f t="shared" si="64"/>
        <v>83.57142857142857</v>
      </c>
      <c r="Q114" s="4">
        <f t="shared" si="65"/>
        <v>87.68495835374817</v>
      </c>
    </row>
    <row r="115" spans="1:17" ht="15.75">
      <c r="A115" s="136" t="s">
        <v>250</v>
      </c>
      <c r="B115" s="15" t="s">
        <v>42</v>
      </c>
      <c r="C115" s="17">
        <v>1828</v>
      </c>
      <c r="D115" s="4">
        <f t="shared" si="54"/>
        <v>228</v>
      </c>
      <c r="E115" s="114">
        <v>5</v>
      </c>
      <c r="F115" s="6">
        <f t="shared" si="55"/>
        <v>64.28571428571429</v>
      </c>
      <c r="G115" s="6">
        <f t="shared" si="56"/>
        <v>69.65913067823897</v>
      </c>
      <c r="H115" s="6">
        <f t="shared" si="57"/>
        <v>0</v>
      </c>
      <c r="I115" s="115">
        <f t="shared" si="58"/>
        <v>-5.373416392524675</v>
      </c>
      <c r="J115" s="6">
        <f t="shared" si="59"/>
        <v>222.6265836074753</v>
      </c>
      <c r="K115" s="12">
        <f t="shared" si="60"/>
        <v>1822.6265836074754</v>
      </c>
      <c r="L115" s="19"/>
      <c r="M115" s="4">
        <f t="shared" si="61"/>
        <v>9</v>
      </c>
      <c r="N115" s="4">
        <f t="shared" si="62"/>
        <v>226.77777777777777</v>
      </c>
      <c r="O115" s="4">
        <f t="shared" si="63"/>
        <v>69.28571428571429</v>
      </c>
      <c r="P115" s="4">
        <f t="shared" si="64"/>
        <v>83.57142857142857</v>
      </c>
      <c r="Q115" s="4">
        <f t="shared" si="65"/>
        <v>87.68495835374817</v>
      </c>
    </row>
    <row r="116" spans="1:17" ht="15.75">
      <c r="A116" s="136" t="s">
        <v>194</v>
      </c>
      <c r="B116" s="15" t="s">
        <v>42</v>
      </c>
      <c r="C116" s="17">
        <v>1800</v>
      </c>
      <c r="D116" s="4">
        <f t="shared" si="54"/>
        <v>200</v>
      </c>
      <c r="E116" s="114">
        <v>5</v>
      </c>
      <c r="F116" s="6">
        <f t="shared" si="55"/>
        <v>64.28571428571429</v>
      </c>
      <c r="G116" s="6">
        <f t="shared" si="56"/>
        <v>61.104500594946465</v>
      </c>
      <c r="H116" s="6">
        <f t="shared" si="57"/>
        <v>0</v>
      </c>
      <c r="I116" s="115">
        <f t="shared" si="58"/>
        <v>3.1812136907678266</v>
      </c>
      <c r="J116" s="6">
        <f t="shared" si="59"/>
        <v>203.18121369076783</v>
      </c>
      <c r="K116" s="12">
        <f t="shared" si="60"/>
        <v>1803.181213690768</v>
      </c>
      <c r="L116" s="19"/>
      <c r="M116" s="4">
        <f t="shared" si="61"/>
        <v>9</v>
      </c>
      <c r="N116" s="4">
        <f t="shared" si="62"/>
        <v>226.77777777777777</v>
      </c>
      <c r="O116" s="4">
        <f t="shared" si="63"/>
        <v>69.28571428571429</v>
      </c>
      <c r="P116" s="4">
        <f t="shared" si="64"/>
        <v>83.57142857142857</v>
      </c>
      <c r="Q116" s="4">
        <f t="shared" si="65"/>
        <v>87.68495835374817</v>
      </c>
    </row>
    <row r="117" spans="1:17" ht="15.75">
      <c r="A117" s="136" t="s">
        <v>34</v>
      </c>
      <c r="B117" s="15" t="s">
        <v>42</v>
      </c>
      <c r="C117" s="17">
        <v>1887</v>
      </c>
      <c r="D117" s="4">
        <f t="shared" si="54"/>
        <v>287</v>
      </c>
      <c r="E117" s="114">
        <v>5</v>
      </c>
      <c r="F117" s="6">
        <f t="shared" si="55"/>
        <v>64.28571428571429</v>
      </c>
      <c r="G117" s="6">
        <f t="shared" si="56"/>
        <v>87.68495835374817</v>
      </c>
      <c r="H117" s="6">
        <f t="shared" si="57"/>
        <v>83.57142857142857</v>
      </c>
      <c r="I117" s="115">
        <f t="shared" si="58"/>
        <v>-19.285714285714278</v>
      </c>
      <c r="J117" s="6">
        <f t="shared" si="59"/>
        <v>267.7142857142857</v>
      </c>
      <c r="K117" s="12">
        <f t="shared" si="60"/>
        <v>1867.7142857142858</v>
      </c>
      <c r="L117" s="19"/>
      <c r="M117" s="4">
        <f t="shared" si="61"/>
        <v>9</v>
      </c>
      <c r="N117" s="4">
        <f t="shared" si="62"/>
        <v>226.77777777777777</v>
      </c>
      <c r="O117" s="4">
        <f t="shared" si="63"/>
        <v>69.28571428571429</v>
      </c>
      <c r="P117" s="4">
        <f t="shared" si="64"/>
        <v>83.57142857142857</v>
      </c>
      <c r="Q117" s="4">
        <f t="shared" si="65"/>
        <v>87.68495835374817</v>
      </c>
    </row>
    <row r="118" spans="1:17" ht="15.75">
      <c r="A118" s="136" t="s">
        <v>201</v>
      </c>
      <c r="B118" s="15" t="s">
        <v>42</v>
      </c>
      <c r="C118" s="17">
        <v>1797</v>
      </c>
      <c r="D118" s="4">
        <f t="shared" si="54"/>
        <v>197</v>
      </c>
      <c r="E118" s="114">
        <v>5</v>
      </c>
      <c r="F118" s="6">
        <f t="shared" si="55"/>
        <v>64.28571428571429</v>
      </c>
      <c r="G118" s="6">
        <f t="shared" si="56"/>
        <v>60.18793308602226</v>
      </c>
      <c r="H118" s="6">
        <f t="shared" si="57"/>
        <v>0</v>
      </c>
      <c r="I118" s="115">
        <f t="shared" si="58"/>
        <v>4.0977811996920295</v>
      </c>
      <c r="J118" s="6">
        <f t="shared" si="59"/>
        <v>201.09778119969204</v>
      </c>
      <c r="K118" s="12">
        <f t="shared" si="60"/>
        <v>1801.097781199692</v>
      </c>
      <c r="L118" s="19"/>
      <c r="M118" s="4">
        <f t="shared" si="61"/>
        <v>9</v>
      </c>
      <c r="N118" s="4">
        <f t="shared" si="62"/>
        <v>226.77777777777777</v>
      </c>
      <c r="O118" s="4">
        <f t="shared" si="63"/>
        <v>69.28571428571429</v>
      </c>
      <c r="P118" s="4">
        <f t="shared" si="64"/>
        <v>83.57142857142857</v>
      </c>
      <c r="Q118" s="4">
        <f t="shared" si="65"/>
        <v>87.68495835374817</v>
      </c>
    </row>
    <row r="119" spans="1:17" ht="15.75">
      <c r="A119" s="136" t="s">
        <v>156</v>
      </c>
      <c r="B119" s="15" t="s">
        <v>42</v>
      </c>
      <c r="C119" s="17">
        <v>1800</v>
      </c>
      <c r="D119" s="4">
        <f t="shared" si="54"/>
        <v>200</v>
      </c>
      <c r="E119" s="114">
        <v>5</v>
      </c>
      <c r="F119" s="6">
        <f t="shared" si="55"/>
        <v>64.28571428571429</v>
      </c>
      <c r="G119" s="6">
        <f t="shared" si="56"/>
        <v>61.104500594946465</v>
      </c>
      <c r="H119" s="6">
        <f t="shared" si="57"/>
        <v>0</v>
      </c>
      <c r="I119" s="115">
        <f t="shared" si="58"/>
        <v>3.1812136907678266</v>
      </c>
      <c r="J119" s="6">
        <f t="shared" si="59"/>
        <v>203.18121369076783</v>
      </c>
      <c r="K119" s="12">
        <f t="shared" si="60"/>
        <v>1803.181213690768</v>
      </c>
      <c r="L119" s="19"/>
      <c r="M119" s="4">
        <f t="shared" si="61"/>
        <v>9</v>
      </c>
      <c r="N119" s="4">
        <f t="shared" si="62"/>
        <v>226.77777777777777</v>
      </c>
      <c r="O119" s="4">
        <f t="shared" si="63"/>
        <v>69.28571428571429</v>
      </c>
      <c r="P119" s="4">
        <f t="shared" si="64"/>
        <v>83.57142857142857</v>
      </c>
      <c r="Q119" s="4">
        <f t="shared" si="65"/>
        <v>87.68495835374817</v>
      </c>
    </row>
    <row r="120" spans="1:17" ht="15.75">
      <c r="A120" s="149"/>
      <c r="B120" s="111"/>
      <c r="C120" s="112"/>
      <c r="D120" s="46"/>
      <c r="E120" s="143"/>
      <c r="F120" s="46"/>
      <c r="G120" s="46"/>
      <c r="H120" s="46"/>
      <c r="I120" s="143"/>
      <c r="J120" s="46"/>
      <c r="K120" s="48"/>
      <c r="L120" s="47"/>
      <c r="M120" s="46"/>
      <c r="N120" s="46"/>
      <c r="O120" s="46"/>
      <c r="P120" s="46"/>
      <c r="Q120" s="46"/>
    </row>
    <row r="121" spans="1:6" ht="15.75">
      <c r="A121" s="54"/>
      <c r="B121" s="55"/>
      <c r="D121" s="9" t="s">
        <v>8</v>
      </c>
      <c r="F121" s="9" t="s">
        <v>12</v>
      </c>
    </row>
    <row r="122" spans="1:6" ht="15.75">
      <c r="A122" s="54"/>
      <c r="B122" s="55"/>
      <c r="D122" s="9">
        <v>2</v>
      </c>
      <c r="F122" s="9">
        <v>28</v>
      </c>
    </row>
    <row r="123" spans="1:6" ht="15.75">
      <c r="A123" s="54"/>
      <c r="B123" s="55"/>
      <c r="D123" s="13" t="s">
        <v>14</v>
      </c>
      <c r="E123" t="s">
        <v>62</v>
      </c>
      <c r="F123" s="13" t="s">
        <v>15</v>
      </c>
    </row>
    <row r="124" spans="1:13" ht="16.5" thickBot="1">
      <c r="A124" s="21" t="s">
        <v>321</v>
      </c>
      <c r="B124" s="22"/>
      <c r="C124" s="22"/>
      <c r="D124" s="22"/>
      <c r="M124" t="s">
        <v>69</v>
      </c>
    </row>
    <row r="125" spans="1:17" ht="15.75">
      <c r="A125" s="51" t="s">
        <v>64</v>
      </c>
      <c r="B125" s="51" t="s">
        <v>65</v>
      </c>
      <c r="C125" s="7" t="s">
        <v>0</v>
      </c>
      <c r="D125" s="2" t="s">
        <v>4</v>
      </c>
      <c r="E125" s="2" t="s">
        <v>11</v>
      </c>
      <c r="F125" s="2" t="s">
        <v>5</v>
      </c>
      <c r="G125" s="8" t="s">
        <v>3</v>
      </c>
      <c r="H125" s="8" t="s">
        <v>6</v>
      </c>
      <c r="I125" s="8" t="s">
        <v>7</v>
      </c>
      <c r="J125" s="10" t="s">
        <v>9</v>
      </c>
      <c r="K125" s="11" t="s">
        <v>10</v>
      </c>
      <c r="L125" s="19" t="s">
        <v>45</v>
      </c>
      <c r="M125" s="2" t="s">
        <v>66</v>
      </c>
      <c r="N125" s="8" t="s">
        <v>1</v>
      </c>
      <c r="O125" s="18" t="s">
        <v>2</v>
      </c>
      <c r="P125" s="8" t="s">
        <v>67</v>
      </c>
      <c r="Q125" s="8" t="s">
        <v>68</v>
      </c>
    </row>
    <row r="126" spans="1:17" ht="15.75">
      <c r="A126" s="136" t="s">
        <v>34</v>
      </c>
      <c r="B126" s="15" t="s">
        <v>44</v>
      </c>
      <c r="C126" s="65">
        <v>1867.7142857142858</v>
      </c>
      <c r="D126" s="4">
        <f aca="true" t="shared" si="66" ref="D126:D141">C126-1600</f>
        <v>267.7142857142858</v>
      </c>
      <c r="E126" s="167">
        <v>23</v>
      </c>
      <c r="F126" s="6">
        <f>E126*90/$F$27</f>
        <v>73.92857142857143</v>
      </c>
      <c r="G126" s="6">
        <f>(D126*O126)/N126</f>
        <v>67.9605650994382</v>
      </c>
      <c r="H126" s="6">
        <f aca="true" t="shared" si="67" ref="H126:H138">IF(G126&gt;P126,O126+(G126-O126)*(P126-O126)/(Q126-O126),0)</f>
        <v>0</v>
      </c>
      <c r="I126" s="6">
        <f>IF(H126&gt;0,$D$27*(F126-H126),$D$27*(F126-G126))</f>
        <v>11.936012658266463</v>
      </c>
      <c r="J126" s="6">
        <f>D126+I126</f>
        <v>279.65029837255224</v>
      </c>
      <c r="K126" s="175">
        <f aca="true" t="shared" si="68" ref="K126:K141">J126+1600</f>
        <v>1879.6502983725522</v>
      </c>
      <c r="L126" s="19"/>
      <c r="M126" s="4">
        <v>16</v>
      </c>
      <c r="N126" s="4">
        <f>(SUM(D126:D138))/M126</f>
        <v>177.2666669194964</v>
      </c>
      <c r="O126" s="4">
        <f>(SUM(F126:F138))/M126</f>
        <v>45.00000000000001</v>
      </c>
      <c r="P126" s="4">
        <f>F126</f>
        <v>73.92857142857143</v>
      </c>
      <c r="Q126" s="4">
        <f>MAX(G126:G138)</f>
        <v>67.9605650994382</v>
      </c>
    </row>
    <row r="127" spans="1:17" ht="15.75">
      <c r="A127" s="136" t="s">
        <v>322</v>
      </c>
      <c r="B127" s="15" t="s">
        <v>44</v>
      </c>
      <c r="C127" s="65">
        <v>1850.3137064787231</v>
      </c>
      <c r="D127" s="4">
        <f t="shared" si="66"/>
        <v>250.31370647872313</v>
      </c>
      <c r="E127" s="167">
        <v>22</v>
      </c>
      <c r="F127" s="6">
        <f aca="true" t="shared" si="69" ref="F127:F141">E127*90/$F$27</f>
        <v>70.71428571428571</v>
      </c>
      <c r="G127" s="6">
        <f aca="true" t="shared" si="70" ref="G127:G138">(D127*O127)/N127</f>
        <v>63.543343975988506</v>
      </c>
      <c r="H127" s="6">
        <f t="shared" si="67"/>
        <v>0</v>
      </c>
      <c r="I127" s="6">
        <f aca="true" t="shared" si="71" ref="I127:I138">IF(H127&gt;0,$D$27*(F127-H127),$D$27*(F127-G127))</f>
        <v>14.341883476594404</v>
      </c>
      <c r="J127" s="6">
        <f aca="true" t="shared" si="72" ref="J127:J138">D127+I127</f>
        <v>264.6555899553175</v>
      </c>
      <c r="K127" s="175">
        <f t="shared" si="68"/>
        <v>1864.6555899553175</v>
      </c>
      <c r="L127" s="19"/>
      <c r="M127" s="4">
        <f aca="true" t="shared" si="73" ref="M127:M138">M126</f>
        <v>16</v>
      </c>
      <c r="N127" s="4">
        <f aca="true" t="shared" si="74" ref="N127:N138">N126</f>
        <v>177.2666669194964</v>
      </c>
      <c r="O127" s="4">
        <f aca="true" t="shared" si="75" ref="O127:O138">O126</f>
        <v>45.00000000000001</v>
      </c>
      <c r="P127" s="4">
        <f aca="true" t="shared" si="76" ref="P127:P138">P126</f>
        <v>73.92857142857143</v>
      </c>
      <c r="Q127" s="4">
        <f aca="true" t="shared" si="77" ref="Q127:Q138">Q126</f>
        <v>67.9605650994382</v>
      </c>
    </row>
    <row r="128" spans="1:17" ht="15.75">
      <c r="A128" s="136" t="s">
        <v>323</v>
      </c>
      <c r="B128" s="15" t="s">
        <v>277</v>
      </c>
      <c r="C128" s="65">
        <v>1860.4849163575277</v>
      </c>
      <c r="D128" s="4">
        <f t="shared" si="66"/>
        <v>260.4849163575277</v>
      </c>
      <c r="E128" s="167">
        <v>20</v>
      </c>
      <c r="F128" s="6">
        <f t="shared" si="69"/>
        <v>64.28571428571429</v>
      </c>
      <c r="G128" s="6">
        <f t="shared" si="70"/>
        <v>66.12535475387529</v>
      </c>
      <c r="H128" s="6">
        <f t="shared" si="67"/>
        <v>0</v>
      </c>
      <c r="I128" s="6">
        <f t="shared" si="71"/>
        <v>-3.6792809363219874</v>
      </c>
      <c r="J128" s="6">
        <f t="shared" si="72"/>
        <v>256.8056354212057</v>
      </c>
      <c r="K128" s="175">
        <f t="shared" si="68"/>
        <v>1856.8056354212058</v>
      </c>
      <c r="L128" s="19"/>
      <c r="M128" s="4">
        <f t="shared" si="73"/>
        <v>16</v>
      </c>
      <c r="N128" s="4">
        <f t="shared" si="74"/>
        <v>177.2666669194964</v>
      </c>
      <c r="O128" s="4">
        <f t="shared" si="75"/>
        <v>45.00000000000001</v>
      </c>
      <c r="P128" s="4">
        <f t="shared" si="76"/>
        <v>73.92857142857143</v>
      </c>
      <c r="Q128" s="4">
        <f t="shared" si="77"/>
        <v>67.9605650994382</v>
      </c>
    </row>
    <row r="129" spans="1:17" ht="15.75">
      <c r="A129" s="136" t="s">
        <v>324</v>
      </c>
      <c r="B129" s="15" t="s">
        <v>330</v>
      </c>
      <c r="C129" s="17">
        <v>1800</v>
      </c>
      <c r="D129" s="4">
        <f t="shared" si="66"/>
        <v>200</v>
      </c>
      <c r="E129" s="167">
        <v>19.5</v>
      </c>
      <c r="F129" s="6">
        <f t="shared" si="69"/>
        <v>62.67857142857143</v>
      </c>
      <c r="G129" s="6">
        <f t="shared" si="70"/>
        <v>50.77096645635723</v>
      </c>
      <c r="H129" s="6">
        <f t="shared" si="67"/>
        <v>0</v>
      </c>
      <c r="I129" s="6">
        <f t="shared" si="71"/>
        <v>23.815209944428403</v>
      </c>
      <c r="J129" s="6">
        <f t="shared" si="72"/>
        <v>223.8152099444284</v>
      </c>
      <c r="K129" s="175">
        <f t="shared" si="68"/>
        <v>1823.8152099444285</v>
      </c>
      <c r="L129" s="19"/>
      <c r="M129" s="4">
        <f t="shared" si="73"/>
        <v>16</v>
      </c>
      <c r="N129" s="4">
        <f t="shared" si="74"/>
        <v>177.2666669194964</v>
      </c>
      <c r="O129" s="4">
        <f t="shared" si="75"/>
        <v>45.00000000000001</v>
      </c>
      <c r="P129" s="4">
        <f t="shared" si="76"/>
        <v>73.92857142857143</v>
      </c>
      <c r="Q129" s="4">
        <f t="shared" si="77"/>
        <v>67.9605650994382</v>
      </c>
    </row>
    <row r="130" spans="1:17" ht="15.75">
      <c r="A130" s="136" t="s">
        <v>303</v>
      </c>
      <c r="B130" s="15" t="s">
        <v>276</v>
      </c>
      <c r="C130" s="17">
        <v>1800</v>
      </c>
      <c r="D130" s="4">
        <f t="shared" si="66"/>
        <v>200</v>
      </c>
      <c r="E130" s="167">
        <v>18</v>
      </c>
      <c r="F130" s="6">
        <f t="shared" si="69"/>
        <v>57.857142857142854</v>
      </c>
      <c r="G130" s="6">
        <f t="shared" si="70"/>
        <v>50.77096645635723</v>
      </c>
      <c r="H130" s="6">
        <f t="shared" si="67"/>
        <v>0</v>
      </c>
      <c r="I130" s="6">
        <f t="shared" si="71"/>
        <v>14.17235280157125</v>
      </c>
      <c r="J130" s="6">
        <f t="shared" si="72"/>
        <v>214.17235280157126</v>
      </c>
      <c r="K130" s="175">
        <f t="shared" si="68"/>
        <v>1814.1723528015714</v>
      </c>
      <c r="L130" s="19"/>
      <c r="M130" s="4">
        <f t="shared" si="73"/>
        <v>16</v>
      </c>
      <c r="N130" s="4">
        <f t="shared" si="74"/>
        <v>177.2666669194964</v>
      </c>
      <c r="O130" s="4">
        <f t="shared" si="75"/>
        <v>45.00000000000001</v>
      </c>
      <c r="P130" s="4">
        <f t="shared" si="76"/>
        <v>73.92857142857143</v>
      </c>
      <c r="Q130" s="4">
        <f t="shared" si="77"/>
        <v>67.9605650994382</v>
      </c>
    </row>
    <row r="131" spans="1:17" ht="15.75">
      <c r="A131" s="136" t="s">
        <v>325</v>
      </c>
      <c r="B131" s="15" t="s">
        <v>44</v>
      </c>
      <c r="C131" s="17">
        <v>1828.8768810807028</v>
      </c>
      <c r="D131" s="4">
        <f t="shared" si="66"/>
        <v>228.8768810807028</v>
      </c>
      <c r="E131" s="167">
        <v>17.5</v>
      </c>
      <c r="F131" s="6">
        <f t="shared" si="69"/>
        <v>56.25</v>
      </c>
      <c r="G131" s="6">
        <f t="shared" si="70"/>
        <v>58.101502259920125</v>
      </c>
      <c r="H131" s="6">
        <f t="shared" si="67"/>
        <v>0</v>
      </c>
      <c r="I131" s="6">
        <f t="shared" si="71"/>
        <v>-3.703004519840249</v>
      </c>
      <c r="J131" s="6">
        <f t="shared" si="72"/>
        <v>225.17387656086254</v>
      </c>
      <c r="K131" s="175">
        <f t="shared" si="68"/>
        <v>1825.1738765608625</v>
      </c>
      <c r="L131" s="19"/>
      <c r="M131" s="4">
        <f t="shared" si="73"/>
        <v>16</v>
      </c>
      <c r="N131" s="4">
        <f t="shared" si="74"/>
        <v>177.2666669194964</v>
      </c>
      <c r="O131" s="4">
        <f t="shared" si="75"/>
        <v>45.00000000000001</v>
      </c>
      <c r="P131" s="4">
        <f t="shared" si="76"/>
        <v>73.92857142857143</v>
      </c>
      <c r="Q131" s="4">
        <f t="shared" si="77"/>
        <v>67.9605650994382</v>
      </c>
    </row>
    <row r="132" spans="1:17" ht="15.75">
      <c r="A132" s="136" t="s">
        <v>312</v>
      </c>
      <c r="B132" s="15" t="s">
        <v>276</v>
      </c>
      <c r="C132" s="65">
        <v>1800</v>
      </c>
      <c r="D132" s="4">
        <f t="shared" si="66"/>
        <v>200</v>
      </c>
      <c r="E132" s="167">
        <v>17.5</v>
      </c>
      <c r="F132" s="6">
        <f t="shared" si="69"/>
        <v>56.25</v>
      </c>
      <c r="G132" s="6">
        <f t="shared" si="70"/>
        <v>50.77096645635723</v>
      </c>
      <c r="H132" s="6">
        <f t="shared" si="67"/>
        <v>0</v>
      </c>
      <c r="I132" s="6">
        <f t="shared" si="71"/>
        <v>10.958067087285542</v>
      </c>
      <c r="J132" s="6">
        <f t="shared" si="72"/>
        <v>210.95806708728554</v>
      </c>
      <c r="K132" s="175">
        <f t="shared" si="68"/>
        <v>1810.9580670872856</v>
      </c>
      <c r="L132" s="19"/>
      <c r="M132" s="4">
        <f t="shared" si="73"/>
        <v>16</v>
      </c>
      <c r="N132" s="4">
        <f t="shared" si="74"/>
        <v>177.2666669194964</v>
      </c>
      <c r="O132" s="4">
        <f t="shared" si="75"/>
        <v>45.00000000000001</v>
      </c>
      <c r="P132" s="4">
        <f t="shared" si="76"/>
        <v>73.92857142857143</v>
      </c>
      <c r="Q132" s="4">
        <f t="shared" si="77"/>
        <v>67.9605650994382</v>
      </c>
    </row>
    <row r="133" spans="1:17" ht="15.75">
      <c r="A133" s="136" t="s">
        <v>311</v>
      </c>
      <c r="B133" s="15" t="s">
        <v>103</v>
      </c>
      <c r="C133" s="17">
        <v>1800</v>
      </c>
      <c r="D133" s="4">
        <f t="shared" si="66"/>
        <v>200</v>
      </c>
      <c r="E133" s="167">
        <v>17</v>
      </c>
      <c r="F133" s="6">
        <f t="shared" si="69"/>
        <v>54.642857142857146</v>
      </c>
      <c r="G133" s="6">
        <f t="shared" si="70"/>
        <v>50.77096645635723</v>
      </c>
      <c r="H133" s="6">
        <f t="shared" si="67"/>
        <v>0</v>
      </c>
      <c r="I133" s="6">
        <f t="shared" si="71"/>
        <v>7.743781372999834</v>
      </c>
      <c r="J133" s="6">
        <f t="shared" si="72"/>
        <v>207.74378137299982</v>
      </c>
      <c r="K133" s="175">
        <f t="shared" si="68"/>
        <v>1807.7437813729998</v>
      </c>
      <c r="L133" s="19"/>
      <c r="M133" s="4">
        <f t="shared" si="73"/>
        <v>16</v>
      </c>
      <c r="N133" s="4">
        <f t="shared" si="74"/>
        <v>177.2666669194964</v>
      </c>
      <c r="O133" s="4">
        <f t="shared" si="75"/>
        <v>45.00000000000001</v>
      </c>
      <c r="P133" s="4">
        <f t="shared" si="76"/>
        <v>73.92857142857143</v>
      </c>
      <c r="Q133" s="4">
        <f t="shared" si="77"/>
        <v>67.9605650994382</v>
      </c>
    </row>
    <row r="134" spans="1:17" ht="15.75">
      <c r="A134" s="136" t="s">
        <v>326</v>
      </c>
      <c r="B134" s="15" t="s">
        <v>44</v>
      </c>
      <c r="C134" s="17">
        <v>1828.8768810807028</v>
      </c>
      <c r="D134" s="4">
        <f t="shared" si="66"/>
        <v>228.8768810807028</v>
      </c>
      <c r="E134" s="167">
        <v>17</v>
      </c>
      <c r="F134" s="6">
        <f t="shared" si="69"/>
        <v>54.642857142857146</v>
      </c>
      <c r="G134" s="6">
        <f t="shared" si="70"/>
        <v>58.101502259920125</v>
      </c>
      <c r="H134" s="6">
        <f t="shared" si="67"/>
        <v>0</v>
      </c>
      <c r="I134" s="6">
        <f t="shared" si="71"/>
        <v>-6.917290234125957</v>
      </c>
      <c r="J134" s="6">
        <f t="shared" si="72"/>
        <v>221.95959084657682</v>
      </c>
      <c r="K134" s="175">
        <f t="shared" si="68"/>
        <v>1821.9595908465767</v>
      </c>
      <c r="L134" s="19"/>
      <c r="M134" s="4">
        <f t="shared" si="73"/>
        <v>16</v>
      </c>
      <c r="N134" s="4">
        <f t="shared" si="74"/>
        <v>177.2666669194964</v>
      </c>
      <c r="O134" s="4">
        <f t="shared" si="75"/>
        <v>45.00000000000001</v>
      </c>
      <c r="P134" s="4">
        <f t="shared" si="76"/>
        <v>73.92857142857143</v>
      </c>
      <c r="Q134" s="4">
        <f t="shared" si="77"/>
        <v>67.9605650994382</v>
      </c>
    </row>
    <row r="135" spans="1:17" ht="15.75">
      <c r="A135" s="136" t="s">
        <v>299</v>
      </c>
      <c r="B135" s="15" t="s">
        <v>300</v>
      </c>
      <c r="C135" s="17">
        <v>1800</v>
      </c>
      <c r="D135" s="4">
        <f t="shared" si="66"/>
        <v>200</v>
      </c>
      <c r="E135" s="167">
        <v>13.5</v>
      </c>
      <c r="F135" s="6">
        <f t="shared" si="69"/>
        <v>43.392857142857146</v>
      </c>
      <c r="G135" s="6">
        <f t="shared" si="70"/>
        <v>50.77096645635723</v>
      </c>
      <c r="H135" s="6">
        <f t="shared" si="67"/>
        <v>0</v>
      </c>
      <c r="I135" s="6">
        <f t="shared" si="71"/>
        <v>-14.756218627000166</v>
      </c>
      <c r="J135" s="6">
        <f t="shared" si="72"/>
        <v>185.24378137299982</v>
      </c>
      <c r="K135" s="175">
        <f t="shared" si="68"/>
        <v>1785.2437813729998</v>
      </c>
      <c r="L135" s="19"/>
      <c r="M135" s="4">
        <f t="shared" si="73"/>
        <v>16</v>
      </c>
      <c r="N135" s="4">
        <f t="shared" si="74"/>
        <v>177.2666669194964</v>
      </c>
      <c r="O135" s="4">
        <f t="shared" si="75"/>
        <v>45.00000000000001</v>
      </c>
      <c r="P135" s="4">
        <f t="shared" si="76"/>
        <v>73.92857142857143</v>
      </c>
      <c r="Q135" s="4">
        <f t="shared" si="77"/>
        <v>67.9605650994382</v>
      </c>
    </row>
    <row r="136" spans="1:17" ht="15.75">
      <c r="A136" s="136" t="s">
        <v>327</v>
      </c>
      <c r="B136" s="15" t="s">
        <v>44</v>
      </c>
      <c r="C136" s="65">
        <v>1800</v>
      </c>
      <c r="D136" s="4">
        <f t="shared" si="66"/>
        <v>200</v>
      </c>
      <c r="E136" s="167">
        <v>13</v>
      </c>
      <c r="F136" s="6">
        <f t="shared" si="69"/>
        <v>41.785714285714285</v>
      </c>
      <c r="G136" s="6">
        <f t="shared" si="70"/>
        <v>50.77096645635723</v>
      </c>
      <c r="H136" s="6">
        <f t="shared" si="67"/>
        <v>0</v>
      </c>
      <c r="I136" s="6">
        <f t="shared" si="71"/>
        <v>-17.97050434128589</v>
      </c>
      <c r="J136" s="6">
        <f t="shared" si="72"/>
        <v>182.0294956587141</v>
      </c>
      <c r="K136" s="175">
        <f t="shared" si="68"/>
        <v>1782.029495658714</v>
      </c>
      <c r="L136" s="19"/>
      <c r="M136" s="4">
        <f t="shared" si="73"/>
        <v>16</v>
      </c>
      <c r="N136" s="4">
        <f t="shared" si="74"/>
        <v>177.2666669194964</v>
      </c>
      <c r="O136" s="4">
        <f t="shared" si="75"/>
        <v>45.00000000000001</v>
      </c>
      <c r="P136" s="4">
        <f t="shared" si="76"/>
        <v>73.92857142857143</v>
      </c>
      <c r="Q136" s="4">
        <f t="shared" si="77"/>
        <v>67.9605650994382</v>
      </c>
    </row>
    <row r="137" spans="1:17" ht="15.75">
      <c r="A137" s="136" t="s">
        <v>314</v>
      </c>
      <c r="B137" s="15" t="s">
        <v>110</v>
      </c>
      <c r="C137" s="65">
        <v>1800</v>
      </c>
      <c r="D137" s="4">
        <f t="shared" si="66"/>
        <v>200</v>
      </c>
      <c r="E137" s="167">
        <v>13</v>
      </c>
      <c r="F137" s="6">
        <f t="shared" si="69"/>
        <v>41.785714285714285</v>
      </c>
      <c r="G137" s="6">
        <f t="shared" si="70"/>
        <v>50.77096645635723</v>
      </c>
      <c r="H137" s="6">
        <f t="shared" si="67"/>
        <v>0</v>
      </c>
      <c r="I137" s="6">
        <f t="shared" si="71"/>
        <v>-17.97050434128589</v>
      </c>
      <c r="J137" s="6">
        <f t="shared" si="72"/>
        <v>182.0294956587141</v>
      </c>
      <c r="K137" s="175">
        <f t="shared" si="68"/>
        <v>1782.029495658714</v>
      </c>
      <c r="L137" s="19"/>
      <c r="M137" s="4">
        <f t="shared" si="73"/>
        <v>16</v>
      </c>
      <c r="N137" s="4">
        <f t="shared" si="74"/>
        <v>177.2666669194964</v>
      </c>
      <c r="O137" s="4">
        <f t="shared" si="75"/>
        <v>45.00000000000001</v>
      </c>
      <c r="P137" s="4">
        <f t="shared" si="76"/>
        <v>73.92857142857143</v>
      </c>
      <c r="Q137" s="4">
        <f t="shared" si="77"/>
        <v>67.9605650994382</v>
      </c>
    </row>
    <row r="138" spans="1:17" ht="15.75">
      <c r="A138" s="136" t="s">
        <v>315</v>
      </c>
      <c r="B138" s="15" t="s">
        <v>110</v>
      </c>
      <c r="C138" s="65">
        <v>1800</v>
      </c>
      <c r="D138" s="4">
        <f t="shared" si="66"/>
        <v>200</v>
      </c>
      <c r="E138" s="167">
        <v>13</v>
      </c>
      <c r="F138" s="6">
        <f t="shared" si="69"/>
        <v>41.785714285714285</v>
      </c>
      <c r="G138" s="6">
        <f t="shared" si="70"/>
        <v>50.77096645635723</v>
      </c>
      <c r="H138" s="6">
        <f t="shared" si="67"/>
        <v>0</v>
      </c>
      <c r="I138" s="6">
        <f t="shared" si="71"/>
        <v>-17.97050434128589</v>
      </c>
      <c r="J138" s="6">
        <f t="shared" si="72"/>
        <v>182.0294956587141</v>
      </c>
      <c r="K138" s="175">
        <f t="shared" si="68"/>
        <v>1782.029495658714</v>
      </c>
      <c r="L138" s="19"/>
      <c r="M138" s="4">
        <f t="shared" si="73"/>
        <v>16</v>
      </c>
      <c r="N138" s="4">
        <f t="shared" si="74"/>
        <v>177.2666669194964</v>
      </c>
      <c r="O138" s="4">
        <f t="shared" si="75"/>
        <v>45.00000000000001</v>
      </c>
      <c r="P138" s="4">
        <f t="shared" si="76"/>
        <v>73.92857142857143</v>
      </c>
      <c r="Q138" s="4">
        <f t="shared" si="77"/>
        <v>67.9605650994382</v>
      </c>
    </row>
    <row r="139" spans="1:17" ht="15.75">
      <c r="A139" s="136" t="s">
        <v>313</v>
      </c>
      <c r="B139" s="15" t="s">
        <v>42</v>
      </c>
      <c r="C139" s="65">
        <v>1800</v>
      </c>
      <c r="D139" s="4">
        <f t="shared" si="66"/>
        <v>200</v>
      </c>
      <c r="E139" s="167">
        <v>12.5</v>
      </c>
      <c r="F139" s="6">
        <f t="shared" si="69"/>
        <v>40.17857142857143</v>
      </c>
      <c r="G139" s="6">
        <f>(D139*O139)/N139</f>
        <v>50.77096645635723</v>
      </c>
      <c r="H139" s="6">
        <f>IF(G139&gt;P139,O139+(G139-O139)*(P139-O139)/(Q139-O139),0)</f>
        <v>0</v>
      </c>
      <c r="I139" s="6">
        <f>IF(H139&gt;0,$D$27*(F139-H139),$D$27*(F139-G139))</f>
        <v>-21.184790055571597</v>
      </c>
      <c r="J139" s="6">
        <f>D139+I139</f>
        <v>178.8152099444284</v>
      </c>
      <c r="K139" s="175">
        <f t="shared" si="68"/>
        <v>1778.8152099444285</v>
      </c>
      <c r="L139" s="19"/>
      <c r="M139" s="4">
        <f aca="true" t="shared" si="78" ref="M139:Q141">M138</f>
        <v>16</v>
      </c>
      <c r="N139" s="4">
        <f t="shared" si="78"/>
        <v>177.2666669194964</v>
      </c>
      <c r="O139" s="4">
        <f t="shared" si="78"/>
        <v>45.00000000000001</v>
      </c>
      <c r="P139" s="4">
        <f t="shared" si="78"/>
        <v>73.92857142857143</v>
      </c>
      <c r="Q139" s="4">
        <f t="shared" si="78"/>
        <v>67.9605650994382</v>
      </c>
    </row>
    <row r="140" spans="1:17" ht="15.75">
      <c r="A140" s="136" t="s">
        <v>328</v>
      </c>
      <c r="B140" s="15" t="s">
        <v>300</v>
      </c>
      <c r="C140" s="65">
        <v>1800</v>
      </c>
      <c r="D140" s="4">
        <f t="shared" si="66"/>
        <v>200</v>
      </c>
      <c r="E140" s="167">
        <v>12.5</v>
      </c>
      <c r="F140" s="6">
        <f t="shared" si="69"/>
        <v>40.17857142857143</v>
      </c>
      <c r="G140" s="6">
        <f>(D140*O140)/N140</f>
        <v>50.77096645635723</v>
      </c>
      <c r="H140" s="6">
        <f>IF(G140&gt;P140,O140+(G140-O140)*(P140-O140)/(Q140-O140),0)</f>
        <v>0</v>
      </c>
      <c r="I140" s="6">
        <f>IF(H140&gt;0,$D$27*(F140-H140),$D$27*(F140-G140))</f>
        <v>-21.184790055571597</v>
      </c>
      <c r="J140" s="6">
        <f>D140+I140</f>
        <v>178.8152099444284</v>
      </c>
      <c r="K140" s="175">
        <f t="shared" si="68"/>
        <v>1778.8152099444285</v>
      </c>
      <c r="L140" s="19"/>
      <c r="M140" s="4">
        <f t="shared" si="78"/>
        <v>16</v>
      </c>
      <c r="N140" s="4">
        <f t="shared" si="78"/>
        <v>177.2666669194964</v>
      </c>
      <c r="O140" s="4">
        <f t="shared" si="78"/>
        <v>45.00000000000001</v>
      </c>
      <c r="P140" s="4">
        <f t="shared" si="78"/>
        <v>73.92857142857143</v>
      </c>
      <c r="Q140" s="4">
        <f t="shared" si="78"/>
        <v>67.9605650994382</v>
      </c>
    </row>
    <row r="141" spans="1:17" ht="15.75">
      <c r="A141" s="136" t="s">
        <v>329</v>
      </c>
      <c r="B141" s="15" t="s">
        <v>44</v>
      </c>
      <c r="C141" s="65">
        <v>1843.9957303842655</v>
      </c>
      <c r="D141" s="4">
        <f t="shared" si="66"/>
        <v>243.99573038426547</v>
      </c>
      <c r="E141" s="167">
        <v>22.5</v>
      </c>
      <c r="F141" s="6">
        <f t="shared" si="69"/>
        <v>72.32142857142857</v>
      </c>
      <c r="G141" s="6">
        <f>(D141*O141)/N141</f>
        <v>61.93949521416962</v>
      </c>
      <c r="H141" s="6">
        <f>IF(G141&gt;P141,O141+(G141-O141)*(P141-O141)/(Q141-O141),0)</f>
        <v>0</v>
      </c>
      <c r="I141" s="6">
        <f>IF(H141&gt;0,$D$27*(F141-H141),$D$27*(F141-G141))</f>
        <v>20.763866714517903</v>
      </c>
      <c r="J141" s="6">
        <f>D141+I141</f>
        <v>264.7595970987834</v>
      </c>
      <c r="K141" s="175">
        <f t="shared" si="68"/>
        <v>1864.7595970987834</v>
      </c>
      <c r="L141" s="19"/>
      <c r="M141" s="4">
        <f t="shared" si="78"/>
        <v>16</v>
      </c>
      <c r="N141" s="4">
        <f t="shared" si="78"/>
        <v>177.2666669194964</v>
      </c>
      <c r="O141" s="4">
        <f t="shared" si="78"/>
        <v>45.00000000000001</v>
      </c>
      <c r="P141" s="4">
        <f t="shared" si="78"/>
        <v>73.92857142857143</v>
      </c>
      <c r="Q141" s="4">
        <f t="shared" si="78"/>
        <v>67.9605650994382</v>
      </c>
    </row>
    <row r="142" spans="1:17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7"/>
      <c r="M142" s="46"/>
      <c r="N142" s="46"/>
      <c r="O142" s="46"/>
      <c r="P142" s="46"/>
      <c r="Q142" s="46"/>
    </row>
    <row r="143" spans="1:17" ht="15.75">
      <c r="A143" s="54"/>
      <c r="B143" s="55"/>
      <c r="D143" s="9" t="s">
        <v>8</v>
      </c>
      <c r="F143" s="9" t="s">
        <v>12</v>
      </c>
      <c r="I143" s="46"/>
      <c r="J143" s="46"/>
      <c r="K143" s="48"/>
      <c r="L143" s="47"/>
      <c r="M143" s="46"/>
      <c r="N143" s="46"/>
      <c r="O143" s="46"/>
      <c r="P143" s="46"/>
      <c r="Q143" s="46"/>
    </row>
    <row r="144" spans="1:17" ht="15.75">
      <c r="A144" s="54"/>
      <c r="B144" s="55"/>
      <c r="D144" s="9">
        <v>1</v>
      </c>
      <c r="F144" s="9">
        <v>7</v>
      </c>
      <c r="I144" s="46"/>
      <c r="J144" s="46"/>
      <c r="K144" s="48"/>
      <c r="L144" s="47"/>
      <c r="M144" s="46"/>
      <c r="N144" s="46"/>
      <c r="O144" s="46"/>
      <c r="P144" s="46"/>
      <c r="Q144" s="46"/>
    </row>
    <row r="145" spans="1:17" ht="15.75">
      <c r="A145" s="54"/>
      <c r="B145" s="55"/>
      <c r="D145" s="13" t="s">
        <v>14</v>
      </c>
      <c r="F145" s="13" t="s">
        <v>15</v>
      </c>
      <c r="I145" s="46"/>
      <c r="J145" s="46"/>
      <c r="K145" s="48"/>
      <c r="L145" s="47"/>
      <c r="M145" s="46"/>
      <c r="N145" s="46"/>
      <c r="O145" s="46"/>
      <c r="P145" s="46"/>
      <c r="Q145" s="46"/>
    </row>
    <row r="146" spans="1:17" ht="16.5" thickBot="1">
      <c r="A146" s="21" t="s">
        <v>350</v>
      </c>
      <c r="B146" s="22"/>
      <c r="C146" s="22"/>
      <c r="D146" s="22"/>
      <c r="I146" s="46"/>
      <c r="J146" s="46"/>
      <c r="K146" s="48"/>
      <c r="L146" s="47"/>
      <c r="M146" s="46"/>
      <c r="N146" s="46"/>
      <c r="O146" s="46"/>
      <c r="P146" s="46"/>
      <c r="Q146" s="46"/>
    </row>
    <row r="147" spans="1:17" ht="15.75">
      <c r="A147" s="51" t="s">
        <v>64</v>
      </c>
      <c r="B147" s="51" t="s">
        <v>65</v>
      </c>
      <c r="C147" s="7" t="s">
        <v>0</v>
      </c>
      <c r="D147" s="2" t="s">
        <v>4</v>
      </c>
      <c r="E147" s="2" t="s">
        <v>11</v>
      </c>
      <c r="F147" s="2" t="s">
        <v>5</v>
      </c>
      <c r="G147" s="8" t="s">
        <v>3</v>
      </c>
      <c r="H147" s="8" t="s">
        <v>6</v>
      </c>
      <c r="I147" s="8" t="s">
        <v>7</v>
      </c>
      <c r="J147" s="10" t="s">
        <v>9</v>
      </c>
      <c r="K147" s="11" t="s">
        <v>10</v>
      </c>
      <c r="L147" s="19" t="s">
        <v>45</v>
      </c>
      <c r="M147" s="2" t="s">
        <v>66</v>
      </c>
      <c r="N147" s="8" t="s">
        <v>1</v>
      </c>
      <c r="O147" s="18" t="s">
        <v>2</v>
      </c>
      <c r="P147" s="8" t="s">
        <v>67</v>
      </c>
      <c r="Q147" s="8" t="s">
        <v>68</v>
      </c>
    </row>
    <row r="148" spans="1:17" ht="15.75">
      <c r="A148" s="18" t="s">
        <v>48</v>
      </c>
      <c r="B148" s="2" t="s">
        <v>43</v>
      </c>
      <c r="C148" s="17">
        <f>K128</f>
        <v>1856.8056354212058</v>
      </c>
      <c r="D148" s="4">
        <f aca="true" t="shared" si="79" ref="D148:D156">C148-1600</f>
        <v>256.8056354212058</v>
      </c>
      <c r="E148" s="167">
        <v>6.5</v>
      </c>
      <c r="F148" s="6">
        <f aca="true" t="shared" si="80" ref="F148:F156">E148*90/$F$107</f>
        <v>83.57142857142857</v>
      </c>
      <c r="G148" s="6">
        <f aca="true" t="shared" si="81" ref="G148:G156">(D148*O148)/N148</f>
        <v>83.3190841380454</v>
      </c>
      <c r="H148" s="6">
        <f aca="true" t="shared" si="82" ref="H148:H156">IF(G148&gt;P148,O148+(G148-O148)*(P148-O148)/(Q148-O148),0)</f>
        <v>0</v>
      </c>
      <c r="I148" s="115">
        <f aca="true" t="shared" si="83" ref="I148:I156">IF(H148&gt;0,$D$107*(F148-H148),$D$107*(F148-G148))</f>
        <v>0.2523444333831719</v>
      </c>
      <c r="J148" s="6">
        <f aca="true" t="shared" si="84" ref="J148:J156">D148+I148</f>
        <v>257.057979854589</v>
      </c>
      <c r="K148" s="12">
        <f aca="true" t="shared" si="85" ref="K148:K156">J148+1600</f>
        <v>1857.0579798545891</v>
      </c>
      <c r="L148" s="19"/>
      <c r="M148" s="4">
        <f>COUNTIF(C148:C156,"&gt;0")</f>
        <v>9</v>
      </c>
      <c r="N148" s="4">
        <f>(SUM(D148:D156))/M148</f>
        <v>217.9551931479003</v>
      </c>
      <c r="O148" s="4">
        <f>(SUM(F148:F156))/M148</f>
        <v>70.71428571428572</v>
      </c>
      <c r="P148" s="4">
        <f>F148</f>
        <v>83.57142857142857</v>
      </c>
      <c r="Q148" s="4">
        <f>MAX(G148:G156)</f>
        <v>90.7309012168514</v>
      </c>
    </row>
    <row r="149" spans="1:17" ht="15.75">
      <c r="A149" s="18" t="s">
        <v>34</v>
      </c>
      <c r="B149" s="2" t="s">
        <v>42</v>
      </c>
      <c r="C149" s="17">
        <f>K126</f>
        <v>1879.6502983725522</v>
      </c>
      <c r="D149" s="4">
        <f t="shared" si="79"/>
        <v>279.65029837255224</v>
      </c>
      <c r="E149" s="167">
        <v>6</v>
      </c>
      <c r="F149" s="6">
        <f t="shared" si="80"/>
        <v>77.14285714285714</v>
      </c>
      <c r="G149" s="6">
        <f t="shared" si="81"/>
        <v>90.7309012168514</v>
      </c>
      <c r="H149" s="6">
        <f t="shared" si="82"/>
        <v>83.57142857142857</v>
      </c>
      <c r="I149" s="115">
        <f t="shared" si="83"/>
        <v>-6.428571428571431</v>
      </c>
      <c r="J149" s="6">
        <f t="shared" si="84"/>
        <v>273.2217269439808</v>
      </c>
      <c r="K149" s="12">
        <f t="shared" si="85"/>
        <v>1873.2217269439807</v>
      </c>
      <c r="L149" s="19"/>
      <c r="M149" s="4">
        <f aca="true" t="shared" si="86" ref="M149:M156">M148</f>
        <v>9</v>
      </c>
      <c r="N149" s="4">
        <f aca="true" t="shared" si="87" ref="N149:N156">N148</f>
        <v>217.9551931479003</v>
      </c>
      <c r="O149" s="4">
        <f aca="true" t="shared" si="88" ref="O149:O156">O148</f>
        <v>70.71428571428572</v>
      </c>
      <c r="P149" s="4">
        <f aca="true" t="shared" si="89" ref="P149:P156">P148</f>
        <v>83.57142857142857</v>
      </c>
      <c r="Q149" s="4">
        <f aca="true" t="shared" si="90" ref="Q149:Q156">Q148</f>
        <v>90.7309012168514</v>
      </c>
    </row>
    <row r="150" spans="1:17" ht="15.75">
      <c r="A150" s="18" t="s">
        <v>250</v>
      </c>
      <c r="B150" s="2" t="s">
        <v>42</v>
      </c>
      <c r="C150" s="17">
        <f>K134</f>
        <v>1821.9595908465767</v>
      </c>
      <c r="D150" s="4">
        <f t="shared" si="79"/>
        <v>221.9595908465767</v>
      </c>
      <c r="E150" s="167">
        <v>6</v>
      </c>
      <c r="F150" s="6">
        <f t="shared" si="80"/>
        <v>77.14285714285714</v>
      </c>
      <c r="G150" s="6">
        <f t="shared" si="81"/>
        <v>72.01348909131046</v>
      </c>
      <c r="H150" s="6">
        <f t="shared" si="82"/>
        <v>0</v>
      </c>
      <c r="I150" s="115">
        <f t="shared" si="83"/>
        <v>5.1293680515466775</v>
      </c>
      <c r="J150" s="6">
        <f t="shared" si="84"/>
        <v>227.0889588981234</v>
      </c>
      <c r="K150" s="12">
        <f t="shared" si="85"/>
        <v>1827.0889588981233</v>
      </c>
      <c r="L150" s="19"/>
      <c r="M150" s="4">
        <f t="shared" si="86"/>
        <v>9</v>
      </c>
      <c r="N150" s="4">
        <f t="shared" si="87"/>
        <v>217.9551931479003</v>
      </c>
      <c r="O150" s="4">
        <f t="shared" si="88"/>
        <v>70.71428571428572</v>
      </c>
      <c r="P150" s="4">
        <f t="shared" si="89"/>
        <v>83.57142857142857</v>
      </c>
      <c r="Q150" s="4">
        <f t="shared" si="90"/>
        <v>90.7309012168514</v>
      </c>
    </row>
    <row r="151" spans="1:17" ht="15.75">
      <c r="A151" s="18" t="s">
        <v>351</v>
      </c>
      <c r="B151" s="2" t="s">
        <v>42</v>
      </c>
      <c r="C151" s="17">
        <v>1800</v>
      </c>
      <c r="D151" s="4">
        <f t="shared" si="79"/>
        <v>200</v>
      </c>
      <c r="E151" s="167">
        <v>5.5</v>
      </c>
      <c r="F151" s="6">
        <f t="shared" si="80"/>
        <v>70.71428571428571</v>
      </c>
      <c r="G151" s="6">
        <f t="shared" si="81"/>
        <v>64.88882847246529</v>
      </c>
      <c r="H151" s="6">
        <f t="shared" si="82"/>
        <v>0</v>
      </c>
      <c r="I151" s="115">
        <f t="shared" si="83"/>
        <v>5.825457241820416</v>
      </c>
      <c r="J151" s="6">
        <f t="shared" si="84"/>
        <v>205.8254572418204</v>
      </c>
      <c r="K151" s="12">
        <f t="shared" si="85"/>
        <v>1805.8254572418205</v>
      </c>
      <c r="L151" s="19"/>
      <c r="M151" s="4">
        <f t="shared" si="86"/>
        <v>9</v>
      </c>
      <c r="N151" s="4">
        <f t="shared" si="87"/>
        <v>217.9551931479003</v>
      </c>
      <c r="O151" s="4">
        <f t="shared" si="88"/>
        <v>70.71428571428572</v>
      </c>
      <c r="P151" s="4">
        <f t="shared" si="89"/>
        <v>83.57142857142857</v>
      </c>
      <c r="Q151" s="4">
        <f t="shared" si="90"/>
        <v>90.7309012168514</v>
      </c>
    </row>
    <row r="152" spans="1:17" ht="15.75">
      <c r="A152" s="18" t="s">
        <v>336</v>
      </c>
      <c r="B152" s="15" t="s">
        <v>42</v>
      </c>
      <c r="C152" s="17">
        <v>1800</v>
      </c>
      <c r="D152" s="4">
        <f t="shared" si="79"/>
        <v>200</v>
      </c>
      <c r="E152" s="167">
        <v>5.5</v>
      </c>
      <c r="F152" s="6">
        <f t="shared" si="80"/>
        <v>70.71428571428571</v>
      </c>
      <c r="G152" s="6">
        <f t="shared" si="81"/>
        <v>64.88882847246529</v>
      </c>
      <c r="H152" s="6">
        <f t="shared" si="82"/>
        <v>0</v>
      </c>
      <c r="I152" s="115">
        <f t="shared" si="83"/>
        <v>5.825457241820416</v>
      </c>
      <c r="J152" s="6">
        <f t="shared" si="84"/>
        <v>205.8254572418204</v>
      </c>
      <c r="K152" s="12">
        <f t="shared" si="85"/>
        <v>1805.8254572418205</v>
      </c>
      <c r="L152" s="19"/>
      <c r="M152" s="4">
        <f t="shared" si="86"/>
        <v>9</v>
      </c>
      <c r="N152" s="4">
        <f t="shared" si="87"/>
        <v>217.9551931479003</v>
      </c>
      <c r="O152" s="4">
        <f t="shared" si="88"/>
        <v>70.71428571428572</v>
      </c>
      <c r="P152" s="4">
        <f t="shared" si="89"/>
        <v>83.57142857142857</v>
      </c>
      <c r="Q152" s="4">
        <f t="shared" si="90"/>
        <v>90.7309012168514</v>
      </c>
    </row>
    <row r="153" spans="1:17" ht="15.75">
      <c r="A153" s="18" t="s">
        <v>156</v>
      </c>
      <c r="B153" s="15" t="s">
        <v>42</v>
      </c>
      <c r="C153" s="17">
        <f>K119</f>
        <v>1803.181213690768</v>
      </c>
      <c r="D153" s="4">
        <f t="shared" si="79"/>
        <v>203.1812136907679</v>
      </c>
      <c r="E153" s="167">
        <v>5</v>
      </c>
      <c r="F153" s="6">
        <f t="shared" si="80"/>
        <v>64.28571428571429</v>
      </c>
      <c r="G153" s="6">
        <f t="shared" si="81"/>
        <v>65.92095462003778</v>
      </c>
      <c r="H153" s="6">
        <f t="shared" si="82"/>
        <v>0</v>
      </c>
      <c r="I153" s="115">
        <f t="shared" si="83"/>
        <v>-1.635240334323484</v>
      </c>
      <c r="J153" s="6">
        <f t="shared" si="84"/>
        <v>201.5459733564444</v>
      </c>
      <c r="K153" s="12">
        <f t="shared" si="85"/>
        <v>1801.5459733564444</v>
      </c>
      <c r="L153" s="19"/>
      <c r="M153" s="4">
        <f t="shared" si="86"/>
        <v>9</v>
      </c>
      <c r="N153" s="4">
        <f t="shared" si="87"/>
        <v>217.9551931479003</v>
      </c>
      <c r="O153" s="4">
        <f t="shared" si="88"/>
        <v>70.71428571428572</v>
      </c>
      <c r="P153" s="4">
        <f t="shared" si="89"/>
        <v>83.57142857142857</v>
      </c>
      <c r="Q153" s="4">
        <f t="shared" si="90"/>
        <v>90.7309012168514</v>
      </c>
    </row>
    <row r="154" spans="1:17" ht="15.75">
      <c r="A154" s="18" t="s">
        <v>61</v>
      </c>
      <c r="B154" s="15" t="s">
        <v>42</v>
      </c>
      <c r="C154" s="17">
        <v>1800</v>
      </c>
      <c r="D154" s="4">
        <f t="shared" si="79"/>
        <v>200</v>
      </c>
      <c r="E154" s="167">
        <v>5</v>
      </c>
      <c r="F154" s="6">
        <f t="shared" si="80"/>
        <v>64.28571428571429</v>
      </c>
      <c r="G154" s="6">
        <f t="shared" si="81"/>
        <v>64.88882847246529</v>
      </c>
      <c r="H154" s="6">
        <f t="shared" si="82"/>
        <v>0</v>
      </c>
      <c r="I154" s="115">
        <f t="shared" si="83"/>
        <v>-0.6031141867510001</v>
      </c>
      <c r="J154" s="6">
        <f t="shared" si="84"/>
        <v>199.396885813249</v>
      </c>
      <c r="K154" s="12">
        <f t="shared" si="85"/>
        <v>1799.396885813249</v>
      </c>
      <c r="L154" s="19"/>
      <c r="M154" s="4">
        <f t="shared" si="86"/>
        <v>9</v>
      </c>
      <c r="N154" s="4">
        <f t="shared" si="87"/>
        <v>217.9551931479003</v>
      </c>
      <c r="O154" s="4">
        <f t="shared" si="88"/>
        <v>70.71428571428572</v>
      </c>
      <c r="P154" s="4">
        <f t="shared" si="89"/>
        <v>83.57142857142857</v>
      </c>
      <c r="Q154" s="4">
        <f t="shared" si="90"/>
        <v>90.7309012168514</v>
      </c>
    </row>
    <row r="155" spans="1:17" ht="15.75">
      <c r="A155" s="18" t="s">
        <v>352</v>
      </c>
      <c r="B155" s="15" t="s">
        <v>42</v>
      </c>
      <c r="C155" s="17">
        <v>1800</v>
      </c>
      <c r="D155" s="4">
        <f t="shared" si="79"/>
        <v>200</v>
      </c>
      <c r="E155" s="167">
        <v>5</v>
      </c>
      <c r="F155" s="6">
        <f t="shared" si="80"/>
        <v>64.28571428571429</v>
      </c>
      <c r="G155" s="6">
        <f t="shared" si="81"/>
        <v>64.88882847246529</v>
      </c>
      <c r="H155" s="6">
        <f t="shared" si="82"/>
        <v>0</v>
      </c>
      <c r="I155" s="115">
        <f t="shared" si="83"/>
        <v>-0.6031141867510001</v>
      </c>
      <c r="J155" s="6">
        <f t="shared" si="84"/>
        <v>199.396885813249</v>
      </c>
      <c r="K155" s="12">
        <f t="shared" si="85"/>
        <v>1799.396885813249</v>
      </c>
      <c r="L155" s="19"/>
      <c r="M155" s="4">
        <f t="shared" si="86"/>
        <v>9</v>
      </c>
      <c r="N155" s="4">
        <f t="shared" si="87"/>
        <v>217.9551931479003</v>
      </c>
      <c r="O155" s="4">
        <f t="shared" si="88"/>
        <v>70.71428571428572</v>
      </c>
      <c r="P155" s="4">
        <f t="shared" si="89"/>
        <v>83.57142857142857</v>
      </c>
      <c r="Q155" s="4">
        <f t="shared" si="90"/>
        <v>90.7309012168514</v>
      </c>
    </row>
    <row r="156" spans="1:17" ht="15.75">
      <c r="A156" s="18" t="s">
        <v>353</v>
      </c>
      <c r="B156" s="15" t="s">
        <v>42</v>
      </c>
      <c r="C156" s="17">
        <v>1800</v>
      </c>
      <c r="D156" s="4">
        <f t="shared" si="79"/>
        <v>200</v>
      </c>
      <c r="E156" s="167">
        <v>5</v>
      </c>
      <c r="F156" s="6">
        <f t="shared" si="80"/>
        <v>64.28571428571429</v>
      </c>
      <c r="G156" s="6">
        <f t="shared" si="81"/>
        <v>64.88882847246529</v>
      </c>
      <c r="H156" s="6">
        <f t="shared" si="82"/>
        <v>0</v>
      </c>
      <c r="I156" s="115">
        <f t="shared" si="83"/>
        <v>-0.6031141867510001</v>
      </c>
      <c r="J156" s="6">
        <f t="shared" si="84"/>
        <v>199.396885813249</v>
      </c>
      <c r="K156" s="12">
        <f t="shared" si="85"/>
        <v>1799.396885813249</v>
      </c>
      <c r="L156" s="19"/>
      <c r="M156" s="4">
        <f t="shared" si="86"/>
        <v>9</v>
      </c>
      <c r="N156" s="4">
        <f t="shared" si="87"/>
        <v>217.9551931479003</v>
      </c>
      <c r="O156" s="4">
        <f t="shared" si="88"/>
        <v>70.71428571428572</v>
      </c>
      <c r="P156" s="4">
        <f t="shared" si="89"/>
        <v>83.57142857142857</v>
      </c>
      <c r="Q156" s="4">
        <f t="shared" si="90"/>
        <v>90.7309012168514</v>
      </c>
    </row>
    <row r="157" spans="1:17" ht="15.75">
      <c r="A157" s="5"/>
      <c r="B157" s="111"/>
      <c r="C157" s="112"/>
      <c r="D157" s="46"/>
      <c r="E157" s="181"/>
      <c r="F157" s="46"/>
      <c r="G157" s="46"/>
      <c r="H157" s="46"/>
      <c r="I157" s="143"/>
      <c r="J157" s="46"/>
      <c r="K157" s="48"/>
      <c r="L157" s="47"/>
      <c r="M157" s="46"/>
      <c r="N157" s="46"/>
      <c r="O157" s="46"/>
      <c r="P157" s="46"/>
      <c r="Q157" s="46"/>
    </row>
    <row r="158" spans="1:17" ht="15.75">
      <c r="A158" s="54"/>
      <c r="B158" s="55"/>
      <c r="D158" s="9" t="s">
        <v>8</v>
      </c>
      <c r="F158" s="9" t="s">
        <v>12</v>
      </c>
      <c r="I158" s="46"/>
      <c r="J158" s="46"/>
      <c r="K158" s="48"/>
      <c r="L158" s="47"/>
      <c r="M158" s="46"/>
      <c r="N158" s="46"/>
      <c r="O158" s="46"/>
      <c r="P158" s="46"/>
      <c r="Q158" s="46"/>
    </row>
    <row r="159" spans="1:17" ht="15.75">
      <c r="A159" s="54"/>
      <c r="B159" s="55"/>
      <c r="D159" s="9">
        <v>1</v>
      </c>
      <c r="F159" s="9">
        <v>7</v>
      </c>
      <c r="I159" s="46"/>
      <c r="J159" s="46"/>
      <c r="K159" s="48"/>
      <c r="L159" s="47"/>
      <c r="M159" s="46"/>
      <c r="N159" s="46"/>
      <c r="O159" s="46"/>
      <c r="P159" s="46"/>
      <c r="Q159" s="46"/>
    </row>
    <row r="160" spans="1:17" ht="15.75">
      <c r="A160" s="54"/>
      <c r="B160" s="55"/>
      <c r="D160" s="13" t="s">
        <v>14</v>
      </c>
      <c r="F160" s="13" t="s">
        <v>15</v>
      </c>
      <c r="I160" s="46"/>
      <c r="J160" s="46"/>
      <c r="K160" s="48"/>
      <c r="L160" s="47"/>
      <c r="M160" s="46"/>
      <c r="N160" s="46"/>
      <c r="O160" s="46"/>
      <c r="P160" s="46"/>
      <c r="Q160" s="46"/>
    </row>
    <row r="161" spans="1:17" ht="16.5" thickBot="1">
      <c r="A161" s="21" t="s">
        <v>389</v>
      </c>
      <c r="B161" s="22"/>
      <c r="C161" s="22"/>
      <c r="D161" s="22"/>
      <c r="I161" s="46"/>
      <c r="J161" s="46"/>
      <c r="K161" s="48"/>
      <c r="L161" s="47"/>
      <c r="M161" s="46"/>
      <c r="N161" s="46"/>
      <c r="O161" s="46"/>
      <c r="P161" s="46"/>
      <c r="Q161" s="46"/>
    </row>
    <row r="162" spans="1:17" ht="15.75">
      <c r="A162" s="51" t="s">
        <v>64</v>
      </c>
      <c r="B162" s="51" t="s">
        <v>65</v>
      </c>
      <c r="C162" s="7" t="s">
        <v>0</v>
      </c>
      <c r="D162" s="2" t="s">
        <v>4</v>
      </c>
      <c r="E162" s="2" t="s">
        <v>11</v>
      </c>
      <c r="F162" s="2" t="s">
        <v>5</v>
      </c>
      <c r="G162" s="8" t="s">
        <v>3</v>
      </c>
      <c r="H162" s="8" t="s">
        <v>6</v>
      </c>
      <c r="I162" s="8" t="s">
        <v>7</v>
      </c>
      <c r="J162" s="10" t="s">
        <v>9</v>
      </c>
      <c r="K162" s="11" t="s">
        <v>10</v>
      </c>
      <c r="L162" s="19" t="s">
        <v>45</v>
      </c>
      <c r="M162" s="2" t="s">
        <v>66</v>
      </c>
      <c r="N162" s="8" t="s">
        <v>1</v>
      </c>
      <c r="O162" s="18" t="s">
        <v>2</v>
      </c>
      <c r="P162" s="8" t="s">
        <v>67</v>
      </c>
      <c r="Q162" s="8" t="s">
        <v>68</v>
      </c>
    </row>
    <row r="163" spans="1:17" ht="15.75">
      <c r="A163" s="18" t="s">
        <v>34</v>
      </c>
      <c r="B163" s="2" t="s">
        <v>42</v>
      </c>
      <c r="C163" s="17">
        <f>K149</f>
        <v>1873.2217269439807</v>
      </c>
      <c r="D163" s="4">
        <f aca="true" t="shared" si="91" ref="D163:D171">C163-1600</f>
        <v>273.2217269439807</v>
      </c>
      <c r="E163" s="167">
        <v>6</v>
      </c>
      <c r="F163" s="6">
        <f aca="true" t="shared" si="92" ref="F163:F171">E163*90/$F$107</f>
        <v>77.14285714285714</v>
      </c>
      <c r="G163" s="6">
        <f aca="true" t="shared" si="93" ref="G163:G171">(D163*O163)/N163</f>
        <v>75.91779917609266</v>
      </c>
      <c r="H163" s="6">
        <f aca="true" t="shared" si="94" ref="H163:H171">IF(G163&gt;P163,O163+(G163-O163)*(P163-O163)/(Q163-O163),0)</f>
        <v>0</v>
      </c>
      <c r="I163" s="115">
        <f aca="true" t="shared" si="95" ref="I163:I171">IF(H163&gt;0,$D$107*(F163-H163),$D$107*(F163-G163))</f>
        <v>1.2250579667644814</v>
      </c>
      <c r="J163" s="6">
        <f aca="true" t="shared" si="96" ref="J163:J171">D163+I163</f>
        <v>274.4467849107452</v>
      </c>
      <c r="K163" s="12">
        <f aca="true" t="shared" si="97" ref="K163:K171">J163+1600</f>
        <v>1874.4467849107452</v>
      </c>
      <c r="L163" s="19"/>
      <c r="M163" s="4">
        <f>COUNTIF(C163:C171,"&gt;0")</f>
        <v>9</v>
      </c>
      <c r="N163" s="4">
        <f>(SUM(D163:D171))/M163</f>
        <v>210.7936088445151</v>
      </c>
      <c r="O163" s="4">
        <f>(SUM(F163:F171))/M163</f>
        <v>58.57142857142857</v>
      </c>
      <c r="P163" s="4">
        <f>F163</f>
        <v>77.14285714285714</v>
      </c>
      <c r="Q163" s="4">
        <f>MAX(G163:G171)</f>
        <v>75.91779917609266</v>
      </c>
    </row>
    <row r="164" spans="1:17" ht="15.75">
      <c r="A164" s="18" t="s">
        <v>390</v>
      </c>
      <c r="B164" s="2" t="s">
        <v>103</v>
      </c>
      <c r="C164" s="17">
        <v>1800</v>
      </c>
      <c r="D164" s="4">
        <f t="shared" si="91"/>
        <v>200</v>
      </c>
      <c r="E164" s="167">
        <v>6</v>
      </c>
      <c r="F164" s="6">
        <f t="shared" si="92"/>
        <v>77.14285714285714</v>
      </c>
      <c r="G164" s="6">
        <f t="shared" si="93"/>
        <v>55.572300215830396</v>
      </c>
      <c r="H164" s="6">
        <f t="shared" si="94"/>
        <v>0</v>
      </c>
      <c r="I164" s="115">
        <f t="shared" si="95"/>
        <v>21.570556927026743</v>
      </c>
      <c r="J164" s="6">
        <f t="shared" si="96"/>
        <v>221.57055692702676</v>
      </c>
      <c r="K164" s="12">
        <f t="shared" si="97"/>
        <v>1821.5705569270267</v>
      </c>
      <c r="L164" s="19"/>
      <c r="M164" s="4">
        <f aca="true" t="shared" si="98" ref="M164:M171">M163</f>
        <v>9</v>
      </c>
      <c r="N164" s="4">
        <f aca="true" t="shared" si="99" ref="N164:N171">N163</f>
        <v>210.7936088445151</v>
      </c>
      <c r="O164" s="4">
        <f aca="true" t="shared" si="100" ref="O164:O171">O163</f>
        <v>58.57142857142857</v>
      </c>
      <c r="P164" s="4">
        <f aca="true" t="shared" si="101" ref="P164:P171">P163</f>
        <v>77.14285714285714</v>
      </c>
      <c r="Q164" s="4">
        <f aca="true" t="shared" si="102" ref="Q164:Q171">Q163</f>
        <v>75.91779917609266</v>
      </c>
    </row>
    <row r="165" spans="1:17" ht="15.75">
      <c r="A165" s="18" t="s">
        <v>47</v>
      </c>
      <c r="B165" s="2" t="s">
        <v>42</v>
      </c>
      <c r="C165" s="17">
        <f>K131</f>
        <v>1825.1738765608625</v>
      </c>
      <c r="D165" s="4">
        <f t="shared" si="91"/>
        <v>225.17387656086248</v>
      </c>
      <c r="E165" s="167">
        <v>5.5</v>
      </c>
      <c r="F165" s="6">
        <f t="shared" si="92"/>
        <v>70.71428571428571</v>
      </c>
      <c r="G165" s="6">
        <f t="shared" si="93"/>
        <v>62.567151345012924</v>
      </c>
      <c r="H165" s="6">
        <f t="shared" si="94"/>
        <v>0</v>
      </c>
      <c r="I165" s="115">
        <f t="shared" si="95"/>
        <v>8.147134369272784</v>
      </c>
      <c r="J165" s="6">
        <f t="shared" si="96"/>
        <v>233.32101093013526</v>
      </c>
      <c r="K165" s="12">
        <f t="shared" si="97"/>
        <v>1833.3210109301353</v>
      </c>
      <c r="L165" s="19"/>
      <c r="M165" s="4">
        <f t="shared" si="98"/>
        <v>9</v>
      </c>
      <c r="N165" s="4">
        <f t="shared" si="99"/>
        <v>210.7936088445151</v>
      </c>
      <c r="O165" s="4">
        <f t="shared" si="100"/>
        <v>58.57142857142857</v>
      </c>
      <c r="P165" s="4">
        <f t="shared" si="101"/>
        <v>77.14285714285714</v>
      </c>
      <c r="Q165" s="4">
        <f t="shared" si="102"/>
        <v>75.91779917609266</v>
      </c>
    </row>
    <row r="166" spans="1:17" ht="15.75">
      <c r="A166" s="18" t="s">
        <v>250</v>
      </c>
      <c r="B166" s="2" t="s">
        <v>42</v>
      </c>
      <c r="C166" s="17">
        <f>K150</f>
        <v>1827.0889588981233</v>
      </c>
      <c r="D166" s="4">
        <f t="shared" si="91"/>
        <v>227.08895889812334</v>
      </c>
      <c r="E166" s="167">
        <v>5</v>
      </c>
      <c r="F166" s="6">
        <f t="shared" si="92"/>
        <v>64.28571428571429</v>
      </c>
      <c r="G166" s="6">
        <f t="shared" si="93"/>
        <v>63.0992789979344</v>
      </c>
      <c r="H166" s="6">
        <f t="shared" si="94"/>
        <v>0</v>
      </c>
      <c r="I166" s="115">
        <f t="shared" si="95"/>
        <v>1.1864352877798936</v>
      </c>
      <c r="J166" s="6">
        <f t="shared" si="96"/>
        <v>228.27539418590322</v>
      </c>
      <c r="K166" s="12">
        <f t="shared" si="97"/>
        <v>1828.2753941859032</v>
      </c>
      <c r="L166" s="19"/>
      <c r="M166" s="4">
        <f t="shared" si="98"/>
        <v>9</v>
      </c>
      <c r="N166" s="4">
        <f t="shared" si="99"/>
        <v>210.7936088445151</v>
      </c>
      <c r="O166" s="4">
        <f t="shared" si="100"/>
        <v>58.57142857142857</v>
      </c>
      <c r="P166" s="4">
        <f t="shared" si="101"/>
        <v>77.14285714285714</v>
      </c>
      <c r="Q166" s="4">
        <f t="shared" si="102"/>
        <v>75.91779917609266</v>
      </c>
    </row>
    <row r="167" spans="1:17" ht="15.75">
      <c r="A167" s="18" t="s">
        <v>156</v>
      </c>
      <c r="B167" s="15" t="s">
        <v>42</v>
      </c>
      <c r="C167" s="17">
        <f>K153</f>
        <v>1801.5459733564444</v>
      </c>
      <c r="D167" s="4">
        <f t="shared" si="91"/>
        <v>201.5459733564444</v>
      </c>
      <c r="E167" s="167">
        <v>4.5</v>
      </c>
      <c r="F167" s="6">
        <f t="shared" si="92"/>
        <v>57.857142857142854</v>
      </c>
      <c r="G167" s="6">
        <f t="shared" si="93"/>
        <v>56.00186669328041</v>
      </c>
      <c r="H167" s="6">
        <f t="shared" si="94"/>
        <v>0</v>
      </c>
      <c r="I167" s="115">
        <f t="shared" si="95"/>
        <v>1.8552761638624418</v>
      </c>
      <c r="J167" s="6">
        <f t="shared" si="96"/>
        <v>203.40124952030683</v>
      </c>
      <c r="K167" s="12">
        <f t="shared" si="97"/>
        <v>1803.401249520307</v>
      </c>
      <c r="L167" s="19"/>
      <c r="M167" s="4">
        <f t="shared" si="98"/>
        <v>9</v>
      </c>
      <c r="N167" s="4">
        <f t="shared" si="99"/>
        <v>210.7936088445151</v>
      </c>
      <c r="O167" s="4">
        <f t="shared" si="100"/>
        <v>58.57142857142857</v>
      </c>
      <c r="P167" s="4">
        <f t="shared" si="101"/>
        <v>77.14285714285714</v>
      </c>
      <c r="Q167" s="4">
        <f t="shared" si="102"/>
        <v>75.91779917609266</v>
      </c>
    </row>
    <row r="168" spans="1:17" ht="15.75">
      <c r="A168" s="18" t="s">
        <v>352</v>
      </c>
      <c r="B168" s="15" t="s">
        <v>42</v>
      </c>
      <c r="C168" s="17">
        <f>K155</f>
        <v>1799.396885813249</v>
      </c>
      <c r="D168" s="4">
        <f t="shared" si="91"/>
        <v>199.3968858132489</v>
      </c>
      <c r="E168" s="167">
        <v>4</v>
      </c>
      <c r="F168" s="6">
        <f t="shared" si="92"/>
        <v>51.42857142857143</v>
      </c>
      <c r="G168" s="6">
        <f t="shared" si="93"/>
        <v>55.4047180025776</v>
      </c>
      <c r="H168" s="6">
        <f t="shared" si="94"/>
        <v>0</v>
      </c>
      <c r="I168" s="115">
        <f t="shared" si="95"/>
        <v>-3.9761465740061723</v>
      </c>
      <c r="J168" s="6">
        <f t="shared" si="96"/>
        <v>195.42073923924272</v>
      </c>
      <c r="K168" s="12">
        <f t="shared" si="97"/>
        <v>1795.4207392392427</v>
      </c>
      <c r="L168" s="19"/>
      <c r="M168" s="4">
        <f t="shared" si="98"/>
        <v>9</v>
      </c>
      <c r="N168" s="4">
        <f t="shared" si="99"/>
        <v>210.7936088445151</v>
      </c>
      <c r="O168" s="4">
        <f t="shared" si="100"/>
        <v>58.57142857142857</v>
      </c>
      <c r="P168" s="4">
        <f t="shared" si="101"/>
        <v>77.14285714285714</v>
      </c>
      <c r="Q168" s="4">
        <f t="shared" si="102"/>
        <v>75.91779917609266</v>
      </c>
    </row>
    <row r="169" spans="1:17" ht="15.75">
      <c r="A169" s="18" t="s">
        <v>203</v>
      </c>
      <c r="B169" s="15" t="s">
        <v>42</v>
      </c>
      <c r="C169" s="17">
        <f>K89</f>
        <v>1779.7655694158584</v>
      </c>
      <c r="D169" s="4">
        <f t="shared" si="91"/>
        <v>179.7655694158584</v>
      </c>
      <c r="E169" s="167">
        <v>3.5</v>
      </c>
      <c r="F169" s="6">
        <f t="shared" si="92"/>
        <v>45</v>
      </c>
      <c r="G169" s="6">
        <f t="shared" si="93"/>
        <v>49.94993096023891</v>
      </c>
      <c r="H169" s="6">
        <f t="shared" si="94"/>
        <v>0</v>
      </c>
      <c r="I169" s="115">
        <f t="shared" si="95"/>
        <v>-4.949930960238909</v>
      </c>
      <c r="J169" s="6">
        <f t="shared" si="96"/>
        <v>174.8156384556195</v>
      </c>
      <c r="K169" s="12">
        <f t="shared" si="97"/>
        <v>1774.8156384556196</v>
      </c>
      <c r="L169" s="19"/>
      <c r="M169" s="4">
        <f t="shared" si="98"/>
        <v>9</v>
      </c>
      <c r="N169" s="4">
        <f t="shared" si="99"/>
        <v>210.7936088445151</v>
      </c>
      <c r="O169" s="4">
        <f t="shared" si="100"/>
        <v>58.57142857142857</v>
      </c>
      <c r="P169" s="4">
        <f t="shared" si="101"/>
        <v>77.14285714285714</v>
      </c>
      <c r="Q169" s="4">
        <f t="shared" si="102"/>
        <v>75.91779917609266</v>
      </c>
    </row>
    <row r="170" spans="1:17" ht="15.75">
      <c r="A170" s="18" t="s">
        <v>202</v>
      </c>
      <c r="B170" s="15" t="s">
        <v>42</v>
      </c>
      <c r="C170" s="17">
        <f>K88</f>
        <v>1773.9854032025955</v>
      </c>
      <c r="D170" s="4">
        <f t="shared" si="91"/>
        <v>173.98540320259553</v>
      </c>
      <c r="E170" s="167">
        <v>3.5</v>
      </c>
      <c r="F170" s="6">
        <f t="shared" si="92"/>
        <v>45</v>
      </c>
      <c r="G170" s="6">
        <f t="shared" si="93"/>
        <v>48.34384529973469</v>
      </c>
      <c r="H170" s="6">
        <f t="shared" si="94"/>
        <v>0</v>
      </c>
      <c r="I170" s="115">
        <f t="shared" si="95"/>
        <v>-3.3438452997346886</v>
      </c>
      <c r="J170" s="6">
        <f t="shared" si="96"/>
        <v>170.64155790286085</v>
      </c>
      <c r="K170" s="12">
        <f t="shared" si="97"/>
        <v>1770.6415579028608</v>
      </c>
      <c r="L170" s="19"/>
      <c r="M170" s="4">
        <f t="shared" si="98"/>
        <v>9</v>
      </c>
      <c r="N170" s="4">
        <f t="shared" si="99"/>
        <v>210.7936088445151</v>
      </c>
      <c r="O170" s="4">
        <f t="shared" si="100"/>
        <v>58.57142857142857</v>
      </c>
      <c r="P170" s="4">
        <f t="shared" si="101"/>
        <v>77.14285714285714</v>
      </c>
      <c r="Q170" s="4">
        <f t="shared" si="102"/>
        <v>75.91779917609266</v>
      </c>
    </row>
    <row r="171" spans="1:17" ht="15.75">
      <c r="A171" s="18" t="s">
        <v>199</v>
      </c>
      <c r="B171" s="15" t="s">
        <v>42</v>
      </c>
      <c r="C171" s="17">
        <f>K101</f>
        <v>1816.964085409522</v>
      </c>
      <c r="D171" s="4">
        <f t="shared" si="91"/>
        <v>216.9640854095221</v>
      </c>
      <c r="E171" s="167">
        <v>3</v>
      </c>
      <c r="F171" s="6">
        <f t="shared" si="92"/>
        <v>38.57142857142857</v>
      </c>
      <c r="G171" s="6">
        <f t="shared" si="93"/>
        <v>60.285966452155144</v>
      </c>
      <c r="H171" s="6">
        <f t="shared" si="94"/>
        <v>0</v>
      </c>
      <c r="I171" s="115">
        <f t="shared" si="95"/>
        <v>-21.714537880726574</v>
      </c>
      <c r="J171" s="6">
        <f t="shared" si="96"/>
        <v>195.24954752879555</v>
      </c>
      <c r="K171" s="12">
        <f t="shared" si="97"/>
        <v>1795.2495475287956</v>
      </c>
      <c r="L171" s="19"/>
      <c r="M171" s="4">
        <f t="shared" si="98"/>
        <v>9</v>
      </c>
      <c r="N171" s="4">
        <f t="shared" si="99"/>
        <v>210.7936088445151</v>
      </c>
      <c r="O171" s="4">
        <f t="shared" si="100"/>
        <v>58.57142857142857</v>
      </c>
      <c r="P171" s="4">
        <f t="shared" si="101"/>
        <v>77.14285714285714</v>
      </c>
      <c r="Q171" s="4">
        <f t="shared" si="102"/>
        <v>75.91779917609266</v>
      </c>
    </row>
    <row r="172" spans="1:17" ht="15.75">
      <c r="A172" s="5"/>
      <c r="B172" s="111"/>
      <c r="C172" s="112"/>
      <c r="D172" s="46"/>
      <c r="E172" s="181"/>
      <c r="F172" s="46"/>
      <c r="G172" s="46"/>
      <c r="H172" s="46"/>
      <c r="I172" s="143"/>
      <c r="J172" s="46"/>
      <c r="K172" s="48"/>
      <c r="L172" s="47"/>
      <c r="M172" s="46"/>
      <c r="N172" s="46"/>
      <c r="O172" s="46"/>
      <c r="P172" s="46"/>
      <c r="Q172" s="46"/>
    </row>
    <row r="173" spans="1:17" ht="15.75">
      <c r="A173" s="54"/>
      <c r="B173" s="55"/>
      <c r="D173" s="9" t="s">
        <v>8</v>
      </c>
      <c r="F173" s="9" t="s">
        <v>12</v>
      </c>
      <c r="I173" s="46"/>
      <c r="J173" s="46"/>
      <c r="K173" s="48"/>
      <c r="L173" s="47"/>
      <c r="M173" s="46"/>
      <c r="N173" s="46"/>
      <c r="O173" s="46"/>
      <c r="P173" s="46"/>
      <c r="Q173" s="46"/>
    </row>
    <row r="174" spans="1:17" ht="15.75">
      <c r="A174" s="54"/>
      <c r="B174" s="55"/>
      <c r="D174" s="9">
        <v>1</v>
      </c>
      <c r="F174" s="9">
        <v>7</v>
      </c>
      <c r="I174" s="46"/>
      <c r="J174" s="46"/>
      <c r="K174" s="48"/>
      <c r="L174" s="47"/>
      <c r="M174" s="46"/>
      <c r="N174" s="46"/>
      <c r="O174" s="46"/>
      <c r="P174" s="46"/>
      <c r="Q174" s="46"/>
    </row>
    <row r="175" spans="1:17" ht="15.75">
      <c r="A175" s="54"/>
      <c r="B175" s="55"/>
      <c r="D175" s="13" t="s">
        <v>14</v>
      </c>
      <c r="F175" s="13" t="s">
        <v>15</v>
      </c>
      <c r="I175" s="46"/>
      <c r="J175" s="46"/>
      <c r="K175" s="48"/>
      <c r="L175" s="47"/>
      <c r="M175" s="46"/>
      <c r="N175" s="46"/>
      <c r="O175" s="46"/>
      <c r="P175" s="46"/>
      <c r="Q175" s="46"/>
    </row>
    <row r="176" spans="1:17" ht="16.5" thickBot="1">
      <c r="A176" s="21" t="s">
        <v>408</v>
      </c>
      <c r="B176" s="22"/>
      <c r="C176" s="22"/>
      <c r="D176" s="22"/>
      <c r="I176" s="46"/>
      <c r="J176" s="46"/>
      <c r="K176" s="48"/>
      <c r="L176" s="47"/>
      <c r="M176" s="46"/>
      <c r="N176" s="46"/>
      <c r="O176" s="46"/>
      <c r="P176" s="46"/>
      <c r="Q176" s="46"/>
    </row>
    <row r="177" spans="1:17" ht="15.75">
      <c r="A177" s="51" t="s">
        <v>64</v>
      </c>
      <c r="B177" s="51" t="s">
        <v>65</v>
      </c>
      <c r="C177" s="7" t="s">
        <v>0</v>
      </c>
      <c r="D177" s="2" t="s">
        <v>4</v>
      </c>
      <c r="E177" s="2" t="s">
        <v>11</v>
      </c>
      <c r="F177" s="2" t="s">
        <v>5</v>
      </c>
      <c r="G177" s="8" t="s">
        <v>3</v>
      </c>
      <c r="H177" s="8" t="s">
        <v>6</v>
      </c>
      <c r="I177" s="8" t="s">
        <v>7</v>
      </c>
      <c r="J177" s="10" t="s">
        <v>9</v>
      </c>
      <c r="K177" s="11" t="s">
        <v>10</v>
      </c>
      <c r="L177" s="19" t="s">
        <v>45</v>
      </c>
      <c r="M177" s="2" t="s">
        <v>66</v>
      </c>
      <c r="N177" s="8" t="s">
        <v>1</v>
      </c>
      <c r="O177" s="18" t="s">
        <v>2</v>
      </c>
      <c r="P177" s="8" t="s">
        <v>67</v>
      </c>
      <c r="Q177" s="8" t="s">
        <v>68</v>
      </c>
    </row>
    <row r="178" spans="1:17" ht="15.75">
      <c r="A178" s="182" t="s">
        <v>230</v>
      </c>
      <c r="B178" s="2" t="s">
        <v>42</v>
      </c>
      <c r="C178" s="17">
        <v>1800</v>
      </c>
      <c r="D178" s="4">
        <f aca="true" t="shared" si="103" ref="D178:D189">C178-1600</f>
        <v>200</v>
      </c>
      <c r="E178" s="224">
        <v>6</v>
      </c>
      <c r="F178" s="6">
        <f aca="true" t="shared" si="104" ref="F178:F189">E178*90/$F$107</f>
        <v>77.14285714285714</v>
      </c>
      <c r="G178" s="6">
        <f>(D178*O178)/N178</f>
        <v>55.59869863285832</v>
      </c>
      <c r="H178" s="6">
        <f>IF(G178&gt;P178,O178+(G178-O178)*(P178-O178)/(Q178-O178),0)</f>
        <v>0</v>
      </c>
      <c r="I178" s="115">
        <f>IF(H178&gt;0,$D$107*(F178-H178),$D$107*(F178-G178))</f>
        <v>21.544158509998816</v>
      </c>
      <c r="J178" s="6">
        <f>D178+I178</f>
        <v>221.54415850999882</v>
      </c>
      <c r="K178" s="12">
        <f aca="true" t="shared" si="105" ref="K178:K189">J178+1600</f>
        <v>1821.5441585099989</v>
      </c>
      <c r="L178" s="19"/>
      <c r="M178" s="4">
        <f>COUNTIF(C178:C189,"&gt;0")</f>
        <v>12</v>
      </c>
      <c r="N178" s="4">
        <f>(SUM(D178:D189))/M178</f>
        <v>208.1240902388669</v>
      </c>
      <c r="O178" s="4">
        <f>(SUM(F178:F189))/M178</f>
        <v>57.857142857142854</v>
      </c>
      <c r="P178" s="4">
        <f>F178</f>
        <v>77.14285714285714</v>
      </c>
      <c r="Q178" s="4">
        <f>MAX(G178:G189)</f>
        <v>76.29442042504706</v>
      </c>
    </row>
    <row r="179" spans="1:17" ht="15.75">
      <c r="A179" s="182" t="s">
        <v>85</v>
      </c>
      <c r="B179" s="2" t="s">
        <v>42</v>
      </c>
      <c r="C179" s="17">
        <f>L364</f>
        <v>1833.3210109301353</v>
      </c>
      <c r="D179" s="4">
        <f t="shared" si="103"/>
        <v>233.32101093013534</v>
      </c>
      <c r="E179" s="224">
        <v>6</v>
      </c>
      <c r="F179" s="6">
        <f t="shared" si="104"/>
        <v>77.14285714285714</v>
      </c>
      <c r="G179" s="6">
        <f aca="true" t="shared" si="106" ref="G179:G186">(D179*O179)/N179</f>
        <v>64.86172285709219</v>
      </c>
      <c r="H179" s="6">
        <f aca="true" t="shared" si="107" ref="H179:H186">IF(G179&gt;P179,O179+(G179-O179)*(P179-O179)/(Q179-O179),0)</f>
        <v>0</v>
      </c>
      <c r="I179" s="115">
        <f aca="true" t="shared" si="108" ref="I179:I186">IF(H179&gt;0,$D$107*(F179-H179),$D$107*(F179-G179))</f>
        <v>12.28113428576495</v>
      </c>
      <c r="J179" s="6">
        <f aca="true" t="shared" si="109" ref="J179:J186">D179+I179</f>
        <v>245.6021452159003</v>
      </c>
      <c r="K179" s="12">
        <f t="shared" si="105"/>
        <v>1845.6021452159002</v>
      </c>
      <c r="L179" s="19"/>
      <c r="M179" s="4">
        <f aca="true" t="shared" si="110" ref="M179:M186">M178</f>
        <v>12</v>
      </c>
      <c r="N179" s="4">
        <f aca="true" t="shared" si="111" ref="N179:N186">N178</f>
        <v>208.1240902388669</v>
      </c>
      <c r="O179" s="4">
        <f aca="true" t="shared" si="112" ref="O179:O186">O178</f>
        <v>57.857142857142854</v>
      </c>
      <c r="P179" s="4">
        <f aca="true" t="shared" si="113" ref="P179:P186">P178</f>
        <v>77.14285714285714</v>
      </c>
      <c r="Q179" s="4">
        <f aca="true" t="shared" si="114" ref="Q179:Q186">Q178</f>
        <v>76.29442042504706</v>
      </c>
    </row>
    <row r="180" spans="1:17" ht="15.75">
      <c r="A180" s="182" t="s">
        <v>402</v>
      </c>
      <c r="B180" s="2" t="s">
        <v>42</v>
      </c>
      <c r="C180" s="17">
        <f>K401</f>
        <v>1805.8254572418205</v>
      </c>
      <c r="D180" s="4">
        <f t="shared" si="103"/>
        <v>205.82545724182046</v>
      </c>
      <c r="E180" s="224">
        <v>5</v>
      </c>
      <c r="F180" s="6">
        <f t="shared" si="104"/>
        <v>64.28571428571429</v>
      </c>
      <c r="G180" s="6">
        <f t="shared" si="106"/>
        <v>57.21813784079121</v>
      </c>
      <c r="H180" s="6">
        <f t="shared" si="107"/>
        <v>0</v>
      </c>
      <c r="I180" s="115">
        <f t="shared" si="108"/>
        <v>7.067576444923084</v>
      </c>
      <c r="J180" s="6">
        <f t="shared" si="109"/>
        <v>212.89303368674354</v>
      </c>
      <c r="K180" s="12">
        <f t="shared" si="105"/>
        <v>1812.8930336867436</v>
      </c>
      <c r="L180" s="19"/>
      <c r="M180" s="4">
        <f t="shared" si="110"/>
        <v>12</v>
      </c>
      <c r="N180" s="4">
        <f t="shared" si="111"/>
        <v>208.1240902388669</v>
      </c>
      <c r="O180" s="4">
        <f t="shared" si="112"/>
        <v>57.857142857142854</v>
      </c>
      <c r="P180" s="4">
        <f t="shared" si="113"/>
        <v>77.14285714285714</v>
      </c>
      <c r="Q180" s="4">
        <f t="shared" si="114"/>
        <v>76.29442042504706</v>
      </c>
    </row>
    <row r="181" spans="1:17" ht="15.75">
      <c r="A181" s="182" t="s">
        <v>79</v>
      </c>
      <c r="B181" s="2" t="s">
        <v>42</v>
      </c>
      <c r="C181" s="17">
        <f>L357</f>
        <v>1874.4467849107452</v>
      </c>
      <c r="D181" s="4">
        <f t="shared" si="103"/>
        <v>274.44678491074524</v>
      </c>
      <c r="E181" s="224">
        <v>5</v>
      </c>
      <c r="F181" s="6">
        <f t="shared" si="104"/>
        <v>64.28571428571429</v>
      </c>
      <c r="G181" s="6">
        <f t="shared" si="106"/>
        <v>76.29442042504706</v>
      </c>
      <c r="H181" s="6">
        <f t="shared" si="107"/>
        <v>0</v>
      </c>
      <c r="I181" s="115">
        <f t="shared" si="108"/>
        <v>-12.008706139332773</v>
      </c>
      <c r="J181" s="6">
        <f t="shared" si="109"/>
        <v>262.43807877141245</v>
      </c>
      <c r="K181" s="12">
        <f t="shared" si="105"/>
        <v>1862.4380787714124</v>
      </c>
      <c r="L181" s="19"/>
      <c r="M181" s="4">
        <f t="shared" si="110"/>
        <v>12</v>
      </c>
      <c r="N181" s="4">
        <f t="shared" si="111"/>
        <v>208.1240902388669</v>
      </c>
      <c r="O181" s="4">
        <f t="shared" si="112"/>
        <v>57.857142857142854</v>
      </c>
      <c r="P181" s="4">
        <f t="shared" si="113"/>
        <v>77.14285714285714</v>
      </c>
      <c r="Q181" s="4">
        <f t="shared" si="114"/>
        <v>76.29442042504706</v>
      </c>
    </row>
    <row r="182" spans="1:17" ht="15.75">
      <c r="A182" s="182" t="s">
        <v>83</v>
      </c>
      <c r="B182" s="2" t="s">
        <v>42</v>
      </c>
      <c r="C182" s="17">
        <f>L365</f>
        <v>1828.2753941859032</v>
      </c>
      <c r="D182" s="4">
        <f t="shared" si="103"/>
        <v>228.27539418590322</v>
      </c>
      <c r="E182" s="224">
        <v>5</v>
      </c>
      <c r="F182" s="6">
        <f t="shared" si="104"/>
        <v>64.28571428571429</v>
      </c>
      <c r="G182" s="6">
        <f t="shared" si="106"/>
        <v>63.459074233194855</v>
      </c>
      <c r="H182" s="6">
        <f t="shared" si="107"/>
        <v>0</v>
      </c>
      <c r="I182" s="115">
        <f t="shared" si="108"/>
        <v>0.8266400525194371</v>
      </c>
      <c r="J182" s="6">
        <f t="shared" si="109"/>
        <v>229.10203423842268</v>
      </c>
      <c r="K182" s="12">
        <f t="shared" si="105"/>
        <v>1829.1020342384227</v>
      </c>
      <c r="L182" s="19"/>
      <c r="M182" s="4">
        <f t="shared" si="110"/>
        <v>12</v>
      </c>
      <c r="N182" s="4">
        <f t="shared" si="111"/>
        <v>208.1240902388669</v>
      </c>
      <c r="O182" s="4">
        <f t="shared" si="112"/>
        <v>57.857142857142854</v>
      </c>
      <c r="P182" s="4">
        <f t="shared" si="113"/>
        <v>77.14285714285714</v>
      </c>
      <c r="Q182" s="4">
        <f t="shared" si="114"/>
        <v>76.29442042504706</v>
      </c>
    </row>
    <row r="183" spans="1:17" ht="15.75">
      <c r="A183" s="182" t="s">
        <v>258</v>
      </c>
      <c r="B183" s="2" t="s">
        <v>42</v>
      </c>
      <c r="C183" s="17">
        <f>J361</f>
        <v>1864.7595970987834</v>
      </c>
      <c r="D183" s="4">
        <f t="shared" si="103"/>
        <v>264.7595970987834</v>
      </c>
      <c r="E183" s="224">
        <v>5</v>
      </c>
      <c r="F183" s="6">
        <f t="shared" si="104"/>
        <v>64.28571428571429</v>
      </c>
      <c r="G183" s="6">
        <f t="shared" si="106"/>
        <v>73.60144524626124</v>
      </c>
      <c r="H183" s="6">
        <f t="shared" si="107"/>
        <v>0</v>
      </c>
      <c r="I183" s="115">
        <f t="shared" si="108"/>
        <v>-9.315730960546944</v>
      </c>
      <c r="J183" s="6">
        <f t="shared" si="109"/>
        <v>255.44386613823644</v>
      </c>
      <c r="K183" s="12">
        <f t="shared" si="105"/>
        <v>1855.4438661382364</v>
      </c>
      <c r="L183" s="19"/>
      <c r="M183" s="4">
        <f t="shared" si="110"/>
        <v>12</v>
      </c>
      <c r="N183" s="4">
        <f t="shared" si="111"/>
        <v>208.1240902388669</v>
      </c>
      <c r="O183" s="4">
        <f t="shared" si="112"/>
        <v>57.857142857142854</v>
      </c>
      <c r="P183" s="4">
        <f t="shared" si="113"/>
        <v>77.14285714285714</v>
      </c>
      <c r="Q183" s="4">
        <f t="shared" si="114"/>
        <v>76.29442042504706</v>
      </c>
    </row>
    <row r="184" spans="1:17" ht="15.75">
      <c r="A184" s="182" t="s">
        <v>84</v>
      </c>
      <c r="B184" s="2" t="s">
        <v>42</v>
      </c>
      <c r="C184" s="17">
        <f>H384</f>
        <v>1781.5411967051857</v>
      </c>
      <c r="D184" s="4">
        <f t="shared" si="103"/>
        <v>181.5411967051857</v>
      </c>
      <c r="E184" s="224">
        <v>5</v>
      </c>
      <c r="F184" s="6">
        <f t="shared" si="104"/>
        <v>64.28571428571429</v>
      </c>
      <c r="G184" s="6">
        <f t="shared" si="106"/>
        <v>50.46727142530036</v>
      </c>
      <c r="H184" s="6">
        <f t="shared" si="107"/>
        <v>0</v>
      </c>
      <c r="I184" s="115">
        <f t="shared" si="108"/>
        <v>13.818442860413931</v>
      </c>
      <c r="J184" s="6">
        <f t="shared" si="109"/>
        <v>195.35963956559965</v>
      </c>
      <c r="K184" s="12">
        <f t="shared" si="105"/>
        <v>1795.3596395655995</v>
      </c>
      <c r="L184" s="19"/>
      <c r="M184" s="4">
        <f t="shared" si="110"/>
        <v>12</v>
      </c>
      <c r="N184" s="4">
        <f t="shared" si="111"/>
        <v>208.1240902388669</v>
      </c>
      <c r="O184" s="4">
        <f t="shared" si="112"/>
        <v>57.857142857142854</v>
      </c>
      <c r="P184" s="4">
        <f t="shared" si="113"/>
        <v>77.14285714285714</v>
      </c>
      <c r="Q184" s="4">
        <f t="shared" si="114"/>
        <v>76.29442042504706</v>
      </c>
    </row>
    <row r="185" spans="1:17" ht="15.75">
      <c r="A185" s="182" t="s">
        <v>382</v>
      </c>
      <c r="B185" s="2" t="s">
        <v>42</v>
      </c>
      <c r="C185" s="17">
        <v>1800</v>
      </c>
      <c r="D185" s="4">
        <f t="shared" si="103"/>
        <v>200</v>
      </c>
      <c r="E185" s="224">
        <v>4</v>
      </c>
      <c r="F185" s="6">
        <f t="shared" si="104"/>
        <v>51.42857142857143</v>
      </c>
      <c r="G185" s="6">
        <f t="shared" si="106"/>
        <v>55.59869863285832</v>
      </c>
      <c r="H185" s="6">
        <f t="shared" si="107"/>
        <v>0</v>
      </c>
      <c r="I185" s="115">
        <f t="shared" si="108"/>
        <v>-4.170127204286892</v>
      </c>
      <c r="J185" s="6">
        <f t="shared" si="109"/>
        <v>195.8298727957131</v>
      </c>
      <c r="K185" s="12">
        <f t="shared" si="105"/>
        <v>1795.829872795713</v>
      </c>
      <c r="L185" s="19"/>
      <c r="M185" s="4">
        <f t="shared" si="110"/>
        <v>12</v>
      </c>
      <c r="N185" s="4">
        <f t="shared" si="111"/>
        <v>208.1240902388669</v>
      </c>
      <c r="O185" s="4">
        <f t="shared" si="112"/>
        <v>57.857142857142854</v>
      </c>
      <c r="P185" s="4">
        <f t="shared" si="113"/>
        <v>77.14285714285714</v>
      </c>
      <c r="Q185" s="4">
        <f t="shared" si="114"/>
        <v>76.29442042504706</v>
      </c>
    </row>
    <row r="186" spans="1:17" ht="15.75">
      <c r="A186" s="182" t="s">
        <v>379</v>
      </c>
      <c r="B186" s="2" t="s">
        <v>42</v>
      </c>
      <c r="C186" s="17">
        <f>J399</f>
        <v>1778.8152099444285</v>
      </c>
      <c r="D186" s="4">
        <f t="shared" si="103"/>
        <v>178.8152099444285</v>
      </c>
      <c r="E186" s="224">
        <v>4</v>
      </c>
      <c r="F186" s="6">
        <f t="shared" si="104"/>
        <v>51.42857142857143</v>
      </c>
      <c r="G186" s="6">
        <f t="shared" si="106"/>
        <v>49.70946484335784</v>
      </c>
      <c r="H186" s="6">
        <f t="shared" si="107"/>
        <v>0</v>
      </c>
      <c r="I186" s="115">
        <f t="shared" si="108"/>
        <v>1.7191065852135878</v>
      </c>
      <c r="J186" s="6">
        <f t="shared" si="109"/>
        <v>180.53431652964207</v>
      </c>
      <c r="K186" s="12">
        <f t="shared" si="105"/>
        <v>1780.5343165296422</v>
      </c>
      <c r="L186" s="19"/>
      <c r="M186" s="4">
        <f t="shared" si="110"/>
        <v>12</v>
      </c>
      <c r="N186" s="4">
        <f t="shared" si="111"/>
        <v>208.1240902388669</v>
      </c>
      <c r="O186" s="4">
        <f t="shared" si="112"/>
        <v>57.857142857142854</v>
      </c>
      <c r="P186" s="4">
        <f t="shared" si="113"/>
        <v>77.14285714285714</v>
      </c>
      <c r="Q186" s="4">
        <f t="shared" si="114"/>
        <v>76.29442042504706</v>
      </c>
    </row>
    <row r="187" spans="1:17" ht="15.75">
      <c r="A187" s="182" t="s">
        <v>78</v>
      </c>
      <c r="B187" s="2" t="s">
        <v>42</v>
      </c>
      <c r="C187" s="17">
        <f>D379</f>
        <v>1785.0472354909205</v>
      </c>
      <c r="D187" s="4">
        <f t="shared" si="103"/>
        <v>185.04723549092046</v>
      </c>
      <c r="E187" s="224">
        <v>3</v>
      </c>
      <c r="F187" s="6">
        <f t="shared" si="104"/>
        <v>38.57142857142857</v>
      </c>
      <c r="G187" s="6">
        <f>(D187*O187)/N187</f>
        <v>51.441927394516256</v>
      </c>
      <c r="H187" s="6">
        <f>IF(G187&gt;P187,O187+(G187-O187)*(P187-O187)/(Q187-O187),0)</f>
        <v>0</v>
      </c>
      <c r="I187" s="115">
        <f>IF(H187&gt;0,$D$107*(F187-H187),$D$107*(F187-G187))</f>
        <v>-12.870498823087686</v>
      </c>
      <c r="J187" s="6">
        <f>D187+I187</f>
        <v>172.17673666783276</v>
      </c>
      <c r="K187" s="12">
        <f t="shared" si="105"/>
        <v>1772.1767366678328</v>
      </c>
      <c r="L187" s="19"/>
      <c r="M187" s="4">
        <f aca="true" t="shared" si="115" ref="M187:Q189">M186</f>
        <v>12</v>
      </c>
      <c r="N187" s="4">
        <f t="shared" si="115"/>
        <v>208.1240902388669</v>
      </c>
      <c r="O187" s="4">
        <f t="shared" si="115"/>
        <v>57.857142857142854</v>
      </c>
      <c r="P187" s="4">
        <f t="shared" si="115"/>
        <v>77.14285714285714</v>
      </c>
      <c r="Q187" s="4">
        <f t="shared" si="115"/>
        <v>76.29442042504706</v>
      </c>
    </row>
    <row r="188" spans="1:17" ht="15.75">
      <c r="A188" s="182" t="s">
        <v>409</v>
      </c>
      <c r="B188" s="2" t="s">
        <v>42</v>
      </c>
      <c r="C188" s="17">
        <f>L385</f>
        <v>1774.8156384556196</v>
      </c>
      <c r="D188" s="4">
        <f t="shared" si="103"/>
        <v>174.8156384556196</v>
      </c>
      <c r="E188" s="224">
        <v>3</v>
      </c>
      <c r="F188" s="6">
        <f t="shared" si="104"/>
        <v>38.57142857142857</v>
      </c>
      <c r="G188" s="6">
        <f>(D188*O188)/N188</f>
        <v>48.59760999402356</v>
      </c>
      <c r="H188" s="6">
        <f>IF(G188&gt;P188,O188+(G188-O188)*(P188-O188)/(Q188-O188),0)</f>
        <v>0</v>
      </c>
      <c r="I188" s="115">
        <f>IF(H188&gt;0,$D$107*(F188-H188),$D$107*(F188-G188))</f>
        <v>-10.026181422594988</v>
      </c>
      <c r="J188" s="6">
        <f>D188+I188</f>
        <v>164.7894570330246</v>
      </c>
      <c r="K188" s="12">
        <f t="shared" si="105"/>
        <v>1764.7894570330245</v>
      </c>
      <c r="L188" s="19"/>
      <c r="M188" s="4">
        <f t="shared" si="115"/>
        <v>12</v>
      </c>
      <c r="N188" s="4">
        <f t="shared" si="115"/>
        <v>208.1240902388669</v>
      </c>
      <c r="O188" s="4">
        <f t="shared" si="115"/>
        <v>57.857142857142854</v>
      </c>
      <c r="P188" s="4">
        <f t="shared" si="115"/>
        <v>77.14285714285714</v>
      </c>
      <c r="Q188" s="4">
        <f t="shared" si="115"/>
        <v>76.29442042504706</v>
      </c>
    </row>
    <row r="189" spans="1:17" ht="16.5" thickBot="1">
      <c r="A189" s="182" t="s">
        <v>410</v>
      </c>
      <c r="B189" s="2" t="s">
        <v>42</v>
      </c>
      <c r="C189" s="17">
        <f>L386</f>
        <v>1770.6415579028608</v>
      </c>
      <c r="D189" s="4">
        <f t="shared" si="103"/>
        <v>170.64155790286077</v>
      </c>
      <c r="E189" s="224">
        <v>3</v>
      </c>
      <c r="F189" s="6">
        <f t="shared" si="104"/>
        <v>38.57142857142857</v>
      </c>
      <c r="G189" s="6">
        <f>(D189*O189)/N189</f>
        <v>47.43724276041299</v>
      </c>
      <c r="H189" s="6">
        <f>IF(G189&gt;P189,O189+(G189-O189)*(P189-O189)/(Q189-O189),0)</f>
        <v>0</v>
      </c>
      <c r="I189" s="115">
        <f>IF(H189&gt;0,$D$107*(F189-H189),$D$107*(F189-G189))</f>
        <v>-8.865814188984423</v>
      </c>
      <c r="J189" s="6">
        <f>D189+I189</f>
        <v>161.77574371387635</v>
      </c>
      <c r="K189" s="236">
        <f t="shared" si="105"/>
        <v>1761.7757437138764</v>
      </c>
      <c r="L189" s="19"/>
      <c r="M189" s="4">
        <f t="shared" si="115"/>
        <v>12</v>
      </c>
      <c r="N189" s="4">
        <f t="shared" si="115"/>
        <v>208.1240902388669</v>
      </c>
      <c r="O189" s="4">
        <f t="shared" si="115"/>
        <v>57.857142857142854</v>
      </c>
      <c r="P189" s="4">
        <f t="shared" si="115"/>
        <v>77.14285714285714</v>
      </c>
      <c r="Q189" s="4">
        <f t="shared" si="115"/>
        <v>76.29442042504706</v>
      </c>
    </row>
    <row r="190" spans="1:17" ht="15.75">
      <c r="A190" s="207"/>
      <c r="B190" s="47"/>
      <c r="C190" s="112"/>
      <c r="D190" s="46"/>
      <c r="E190" s="254"/>
      <c r="F190" s="46"/>
      <c r="G190" s="46"/>
      <c r="H190" s="46"/>
      <c r="I190" s="143"/>
      <c r="J190" s="46"/>
      <c r="K190" s="48"/>
      <c r="L190" s="47"/>
      <c r="M190" s="46"/>
      <c r="N190" s="46"/>
      <c r="O190" s="46"/>
      <c r="P190" s="46"/>
      <c r="Q190" s="46"/>
    </row>
    <row r="191" spans="1:6" ht="15.75">
      <c r="A191" s="54"/>
      <c r="B191" s="55"/>
      <c r="D191" s="9" t="s">
        <v>8</v>
      </c>
      <c r="F191" s="9" t="s">
        <v>12</v>
      </c>
    </row>
    <row r="192" spans="1:6" ht="15.75">
      <c r="A192" s="54"/>
      <c r="B192" s="55"/>
      <c r="D192" s="9">
        <v>2</v>
      </c>
      <c r="F192" s="9">
        <v>28</v>
      </c>
    </row>
    <row r="193" spans="1:6" ht="15.75">
      <c r="A193" s="54"/>
      <c r="B193" s="55"/>
      <c r="D193" s="13" t="s">
        <v>14</v>
      </c>
      <c r="E193" t="s">
        <v>62</v>
      </c>
      <c r="F193" s="13" t="s">
        <v>15</v>
      </c>
    </row>
    <row r="194" spans="1:13" ht="16.5" thickBot="1">
      <c r="A194" s="21" t="s">
        <v>468</v>
      </c>
      <c r="B194" s="22"/>
      <c r="C194" s="22"/>
      <c r="D194" s="22"/>
      <c r="M194" t="s">
        <v>69</v>
      </c>
    </row>
    <row r="195" spans="1:17" ht="15.75">
      <c r="A195" s="51" t="s">
        <v>64</v>
      </c>
      <c r="B195" s="51" t="s">
        <v>65</v>
      </c>
      <c r="C195" s="7" t="s">
        <v>0</v>
      </c>
      <c r="D195" s="2" t="s">
        <v>4</v>
      </c>
      <c r="E195" s="2" t="s">
        <v>11</v>
      </c>
      <c r="F195" s="2" t="s">
        <v>5</v>
      </c>
      <c r="G195" s="8" t="s">
        <v>3</v>
      </c>
      <c r="H195" s="8" t="s">
        <v>6</v>
      </c>
      <c r="I195" s="8" t="s">
        <v>7</v>
      </c>
      <c r="J195" s="10" t="s">
        <v>9</v>
      </c>
      <c r="K195" s="11" t="s">
        <v>10</v>
      </c>
      <c r="L195" s="19" t="s">
        <v>45</v>
      </c>
      <c r="M195" s="2" t="s">
        <v>66</v>
      </c>
      <c r="N195" s="8" t="s">
        <v>1</v>
      </c>
      <c r="O195" s="18" t="s">
        <v>2</v>
      </c>
      <c r="P195" s="8" t="s">
        <v>67</v>
      </c>
      <c r="Q195" s="8" t="s">
        <v>68</v>
      </c>
    </row>
    <row r="196" spans="1:17" ht="15.75">
      <c r="A196" s="247" t="s">
        <v>322</v>
      </c>
      <c r="B196" s="248" t="s">
        <v>44</v>
      </c>
      <c r="C196" s="265">
        <v>1864.6555899553175</v>
      </c>
      <c r="D196" s="4">
        <f aca="true" t="shared" si="116" ref="D196:D214">C196-1600</f>
        <v>264.6555899553175</v>
      </c>
      <c r="E196" s="248">
        <v>23.5</v>
      </c>
      <c r="F196" s="6">
        <f>E196*90/$F$27</f>
        <v>75.53571428571429</v>
      </c>
      <c r="G196" s="6">
        <f>(D196*O196)/N196</f>
        <v>70.92089430918027</v>
      </c>
      <c r="H196" s="6">
        <f aca="true" t="shared" si="117" ref="H196:H208">IF(G196&gt;P196,O196+(G196-O196)*(P196-O196)/(Q196-O196),0)</f>
        <v>0</v>
      </c>
      <c r="I196" s="6">
        <f>IF(H196&gt;0,$D$27*(F196-H196),$D$27*(F196-G196))</f>
        <v>9.229639953068045</v>
      </c>
      <c r="J196" s="6">
        <f>D196+I196</f>
        <v>273.88522990838555</v>
      </c>
      <c r="K196" s="175">
        <f aca="true" t="shared" si="118" ref="K196:K214">J196+1600</f>
        <v>1873.8852299083856</v>
      </c>
      <c r="L196" s="19"/>
      <c r="M196" s="4">
        <v>19</v>
      </c>
      <c r="N196" s="4">
        <f>(SUM(D196:D214))/M196</f>
        <v>206.75168110557996</v>
      </c>
      <c r="O196" s="4">
        <f>(SUM(F196:F214))/M196</f>
        <v>55.40413533834586</v>
      </c>
      <c r="P196" s="4">
        <f>F196</f>
        <v>75.53571428571429</v>
      </c>
      <c r="Q196" s="4">
        <f>MAX(G196:G214)</f>
        <v>70.92089430918027</v>
      </c>
    </row>
    <row r="197" spans="1:17" ht="15.75">
      <c r="A197" s="247" t="s">
        <v>448</v>
      </c>
      <c r="B197" s="248" t="s">
        <v>44</v>
      </c>
      <c r="C197" s="265">
        <v>1862.4380787714124</v>
      </c>
      <c r="D197" s="4">
        <f t="shared" si="116"/>
        <v>262.4380787714124</v>
      </c>
      <c r="E197" s="248">
        <v>21.5</v>
      </c>
      <c r="F197" s="6">
        <f aca="true" t="shared" si="119" ref="F197:F214">E197*90/$F$27</f>
        <v>69.10714285714286</v>
      </c>
      <c r="G197" s="6">
        <f aca="true" t="shared" si="120" ref="G197:G208">(D197*O197)/N197</f>
        <v>70.32665831994719</v>
      </c>
      <c r="H197" s="6">
        <f t="shared" si="117"/>
        <v>0</v>
      </c>
      <c r="I197" s="6">
        <f aca="true" t="shared" si="121" ref="I197:I208">IF(H197&gt;0,$D$27*(F197-H197),$D$27*(F197-G197))</f>
        <v>-2.439030925608648</v>
      </c>
      <c r="J197" s="6">
        <f aca="true" t="shared" si="122" ref="J197:J208">D197+I197</f>
        <v>259.9990478458037</v>
      </c>
      <c r="K197" s="175">
        <f t="shared" si="118"/>
        <v>1859.9990478458037</v>
      </c>
      <c r="L197" s="19"/>
      <c r="M197" s="4">
        <f aca="true" t="shared" si="123" ref="M197:M214">M196</f>
        <v>19</v>
      </c>
      <c r="N197" s="4">
        <f aca="true" t="shared" si="124" ref="N197:N214">N196</f>
        <v>206.75168110557996</v>
      </c>
      <c r="O197" s="4">
        <f aca="true" t="shared" si="125" ref="O197:O214">O196</f>
        <v>55.40413533834586</v>
      </c>
      <c r="P197" s="4">
        <f aca="true" t="shared" si="126" ref="P197:P214">P196</f>
        <v>75.53571428571429</v>
      </c>
      <c r="Q197" s="4">
        <f aca="true" t="shared" si="127" ref="Q197:Q214">Q196</f>
        <v>70.92089430918027</v>
      </c>
    </row>
    <row r="198" spans="1:17" ht="15.75">
      <c r="A198" s="247" t="s">
        <v>454</v>
      </c>
      <c r="B198" s="248" t="s">
        <v>109</v>
      </c>
      <c r="C198" s="265">
        <v>1800</v>
      </c>
      <c r="D198" s="4">
        <f t="shared" si="116"/>
        <v>200</v>
      </c>
      <c r="E198" s="248">
        <v>20.5</v>
      </c>
      <c r="F198" s="6">
        <f t="shared" si="119"/>
        <v>65.89285714285714</v>
      </c>
      <c r="G198" s="6">
        <f t="shared" si="120"/>
        <v>53.594858375108586</v>
      </c>
      <c r="H198" s="6">
        <f t="shared" si="117"/>
        <v>0</v>
      </c>
      <c r="I198" s="6">
        <f t="shared" si="121"/>
        <v>24.595997535497105</v>
      </c>
      <c r="J198" s="6">
        <f t="shared" si="122"/>
        <v>224.5959975354971</v>
      </c>
      <c r="K198" s="175">
        <f t="shared" si="118"/>
        <v>1824.5959975354972</v>
      </c>
      <c r="L198" s="19"/>
      <c r="M198" s="4">
        <f t="shared" si="123"/>
        <v>19</v>
      </c>
      <c r="N198" s="4">
        <f t="shared" si="124"/>
        <v>206.75168110557996</v>
      </c>
      <c r="O198" s="4">
        <f t="shared" si="125"/>
        <v>55.40413533834586</v>
      </c>
      <c r="P198" s="4">
        <f t="shared" si="126"/>
        <v>75.53571428571429</v>
      </c>
      <c r="Q198" s="4">
        <f t="shared" si="127"/>
        <v>70.92089430918027</v>
      </c>
    </row>
    <row r="199" spans="1:17" ht="15.75">
      <c r="A199" s="247" t="s">
        <v>326</v>
      </c>
      <c r="B199" s="248" t="s">
        <v>44</v>
      </c>
      <c r="C199" s="265">
        <v>1800</v>
      </c>
      <c r="D199" s="4">
        <f t="shared" si="116"/>
        <v>200</v>
      </c>
      <c r="E199" s="248">
        <v>19</v>
      </c>
      <c r="F199" s="6">
        <f t="shared" si="119"/>
        <v>61.07142857142857</v>
      </c>
      <c r="G199" s="6">
        <f t="shared" si="120"/>
        <v>53.594858375108586</v>
      </c>
      <c r="H199" s="6">
        <f t="shared" si="117"/>
        <v>0</v>
      </c>
      <c r="I199" s="6">
        <f t="shared" si="121"/>
        <v>14.953140392639966</v>
      </c>
      <c r="J199" s="6">
        <f t="shared" si="122"/>
        <v>214.95314039263997</v>
      </c>
      <c r="K199" s="175">
        <f t="shared" si="118"/>
        <v>1814.9531403926399</v>
      </c>
      <c r="L199" s="19"/>
      <c r="M199" s="4">
        <f t="shared" si="123"/>
        <v>19</v>
      </c>
      <c r="N199" s="4">
        <f t="shared" si="124"/>
        <v>206.75168110557996</v>
      </c>
      <c r="O199" s="4">
        <f t="shared" si="125"/>
        <v>55.40413533834586</v>
      </c>
      <c r="P199" s="4">
        <f t="shared" si="126"/>
        <v>75.53571428571429</v>
      </c>
      <c r="Q199" s="4">
        <f t="shared" si="127"/>
        <v>70.92089430918027</v>
      </c>
    </row>
    <row r="200" spans="1:17" ht="15.75">
      <c r="A200" s="247" t="s">
        <v>427</v>
      </c>
      <c r="B200" s="248" t="s">
        <v>44</v>
      </c>
      <c r="C200" s="265">
        <v>1821.5441585099989</v>
      </c>
      <c r="D200" s="4">
        <f t="shared" si="116"/>
        <v>221.54415850999885</v>
      </c>
      <c r="E200" s="248">
        <v>19</v>
      </c>
      <c r="F200" s="6">
        <f t="shared" si="119"/>
        <v>61.07142857142857</v>
      </c>
      <c r="G200" s="6">
        <f t="shared" si="120"/>
        <v>59.36813899587998</v>
      </c>
      <c r="H200" s="6">
        <f t="shared" si="117"/>
        <v>0</v>
      </c>
      <c r="I200" s="6">
        <f t="shared" si="121"/>
        <v>3.4065791510971764</v>
      </c>
      <c r="J200" s="6">
        <f t="shared" si="122"/>
        <v>224.950737661096</v>
      </c>
      <c r="K200" s="175">
        <f t="shared" si="118"/>
        <v>1824.950737661096</v>
      </c>
      <c r="L200" s="19"/>
      <c r="M200" s="4">
        <f t="shared" si="123"/>
        <v>19</v>
      </c>
      <c r="N200" s="4">
        <f t="shared" si="124"/>
        <v>206.75168110557996</v>
      </c>
      <c r="O200" s="4">
        <f t="shared" si="125"/>
        <v>55.40413533834586</v>
      </c>
      <c r="P200" s="4">
        <f t="shared" si="126"/>
        <v>75.53571428571429</v>
      </c>
      <c r="Q200" s="4">
        <f t="shared" si="127"/>
        <v>70.92089430918027</v>
      </c>
    </row>
    <row r="201" spans="1:17" ht="15.75">
      <c r="A201" s="247" t="s">
        <v>325</v>
      </c>
      <c r="B201" s="248" t="s">
        <v>44</v>
      </c>
      <c r="C201" s="265">
        <v>1845.6021452159002</v>
      </c>
      <c r="D201" s="4">
        <f t="shared" si="116"/>
        <v>245.60214521590024</v>
      </c>
      <c r="E201" s="248">
        <v>19</v>
      </c>
      <c r="F201" s="6">
        <f t="shared" si="119"/>
        <v>61.07142857142857</v>
      </c>
      <c r="G201" s="6">
        <f t="shared" si="120"/>
        <v>65.81506094734513</v>
      </c>
      <c r="H201" s="6">
        <f t="shared" si="117"/>
        <v>0</v>
      </c>
      <c r="I201" s="6">
        <f t="shared" si="121"/>
        <v>-9.487264751833123</v>
      </c>
      <c r="J201" s="6">
        <f t="shared" si="122"/>
        <v>236.1148804640671</v>
      </c>
      <c r="K201" s="175">
        <f t="shared" si="118"/>
        <v>1836.114880464067</v>
      </c>
      <c r="L201" s="19"/>
      <c r="M201" s="4">
        <f t="shared" si="123"/>
        <v>19</v>
      </c>
      <c r="N201" s="4">
        <f t="shared" si="124"/>
        <v>206.75168110557996</v>
      </c>
      <c r="O201" s="4">
        <f t="shared" si="125"/>
        <v>55.40413533834586</v>
      </c>
      <c r="P201" s="4">
        <f t="shared" si="126"/>
        <v>75.53571428571429</v>
      </c>
      <c r="Q201" s="4">
        <f t="shared" si="127"/>
        <v>70.92089430918027</v>
      </c>
    </row>
    <row r="202" spans="1:17" ht="15.75">
      <c r="A202" s="247" t="s">
        <v>423</v>
      </c>
      <c r="B202" s="248" t="s">
        <v>44</v>
      </c>
      <c r="C202" s="265">
        <v>1800</v>
      </c>
      <c r="D202" s="4">
        <f t="shared" si="116"/>
        <v>200</v>
      </c>
      <c r="E202" s="248">
        <v>19</v>
      </c>
      <c r="F202" s="6">
        <f t="shared" si="119"/>
        <v>61.07142857142857</v>
      </c>
      <c r="G202" s="6">
        <f t="shared" si="120"/>
        <v>53.594858375108586</v>
      </c>
      <c r="H202" s="6">
        <f t="shared" si="117"/>
        <v>0</v>
      </c>
      <c r="I202" s="6">
        <f t="shared" si="121"/>
        <v>14.953140392639966</v>
      </c>
      <c r="J202" s="6">
        <f t="shared" si="122"/>
        <v>214.95314039263997</v>
      </c>
      <c r="K202" s="175">
        <f t="shared" si="118"/>
        <v>1814.9531403926399</v>
      </c>
      <c r="L202" s="19"/>
      <c r="M202" s="4">
        <f t="shared" si="123"/>
        <v>19</v>
      </c>
      <c r="N202" s="4">
        <f t="shared" si="124"/>
        <v>206.75168110557996</v>
      </c>
      <c r="O202" s="4">
        <f t="shared" si="125"/>
        <v>55.40413533834586</v>
      </c>
      <c r="P202" s="4">
        <f t="shared" si="126"/>
        <v>75.53571428571429</v>
      </c>
      <c r="Q202" s="4">
        <f t="shared" si="127"/>
        <v>70.92089430918027</v>
      </c>
    </row>
    <row r="203" spans="1:17" ht="15.75">
      <c r="A203" s="247" t="s">
        <v>327</v>
      </c>
      <c r="B203" s="248" t="s">
        <v>44</v>
      </c>
      <c r="C203" s="265">
        <v>1782.029495658714</v>
      </c>
      <c r="D203" s="4">
        <f t="shared" si="116"/>
        <v>182.02949565871404</v>
      </c>
      <c r="E203" s="248">
        <v>19</v>
      </c>
      <c r="F203" s="6">
        <f t="shared" si="119"/>
        <v>61.07142857142857</v>
      </c>
      <c r="G203" s="6">
        <f t="shared" si="120"/>
        <v>48.77922519960612</v>
      </c>
      <c r="H203" s="6">
        <f t="shared" si="117"/>
        <v>0</v>
      </c>
      <c r="I203" s="6">
        <f t="shared" si="121"/>
        <v>24.584406743644905</v>
      </c>
      <c r="J203" s="6">
        <f t="shared" si="122"/>
        <v>206.61390240235895</v>
      </c>
      <c r="K203" s="175">
        <f t="shared" si="118"/>
        <v>1806.613902402359</v>
      </c>
      <c r="L203" s="19"/>
      <c r="M203" s="4">
        <f t="shared" si="123"/>
        <v>19</v>
      </c>
      <c r="N203" s="4">
        <f t="shared" si="124"/>
        <v>206.75168110557996</v>
      </c>
      <c r="O203" s="4">
        <f t="shared" si="125"/>
        <v>55.40413533834586</v>
      </c>
      <c r="P203" s="4">
        <f t="shared" si="126"/>
        <v>75.53571428571429</v>
      </c>
      <c r="Q203" s="4">
        <f t="shared" si="127"/>
        <v>70.92089430918027</v>
      </c>
    </row>
    <row r="204" spans="1:17" ht="15.75">
      <c r="A204" s="247" t="s">
        <v>432</v>
      </c>
      <c r="B204" s="248" t="s">
        <v>44</v>
      </c>
      <c r="C204" s="265">
        <v>1795.829872795713</v>
      </c>
      <c r="D204" s="4">
        <f t="shared" si="116"/>
        <v>195.82987279571307</v>
      </c>
      <c r="E204" s="248">
        <v>18.5</v>
      </c>
      <c r="F204" s="6">
        <f t="shared" si="119"/>
        <v>59.464285714285715</v>
      </c>
      <c r="G204" s="6">
        <f t="shared" si="120"/>
        <v>52.47737149050886</v>
      </c>
      <c r="H204" s="6">
        <f t="shared" si="117"/>
        <v>0</v>
      </c>
      <c r="I204" s="6">
        <f t="shared" si="121"/>
        <v>13.973828447553714</v>
      </c>
      <c r="J204" s="6">
        <f t="shared" si="122"/>
        <v>209.8037012432668</v>
      </c>
      <c r="K204" s="175">
        <f t="shared" si="118"/>
        <v>1809.803701243267</v>
      </c>
      <c r="L204" s="19"/>
      <c r="M204" s="4">
        <f t="shared" si="123"/>
        <v>19</v>
      </c>
      <c r="N204" s="4">
        <f t="shared" si="124"/>
        <v>206.75168110557996</v>
      </c>
      <c r="O204" s="4">
        <f t="shared" si="125"/>
        <v>55.40413533834586</v>
      </c>
      <c r="P204" s="4">
        <f t="shared" si="126"/>
        <v>75.53571428571429</v>
      </c>
      <c r="Q204" s="4">
        <f t="shared" si="127"/>
        <v>70.92089430918027</v>
      </c>
    </row>
    <row r="205" spans="1:17" ht="15.75">
      <c r="A205" s="247" t="s">
        <v>464</v>
      </c>
      <c r="B205" s="248" t="s">
        <v>465</v>
      </c>
      <c r="C205" s="265">
        <v>1800</v>
      </c>
      <c r="D205" s="4">
        <f t="shared" si="116"/>
        <v>200</v>
      </c>
      <c r="E205" s="248">
        <v>17.5</v>
      </c>
      <c r="F205" s="6">
        <f t="shared" si="119"/>
        <v>56.25</v>
      </c>
      <c r="G205" s="6">
        <f t="shared" si="120"/>
        <v>53.594858375108586</v>
      </c>
      <c r="H205" s="6">
        <f t="shared" si="117"/>
        <v>0</v>
      </c>
      <c r="I205" s="6">
        <f t="shared" si="121"/>
        <v>5.310283249782827</v>
      </c>
      <c r="J205" s="6">
        <f t="shared" si="122"/>
        <v>205.31028324978283</v>
      </c>
      <c r="K205" s="175">
        <f t="shared" si="118"/>
        <v>1805.3102832497827</v>
      </c>
      <c r="L205" s="19"/>
      <c r="M205" s="4">
        <f t="shared" si="123"/>
        <v>19</v>
      </c>
      <c r="N205" s="4">
        <f t="shared" si="124"/>
        <v>206.75168110557996</v>
      </c>
      <c r="O205" s="4">
        <f t="shared" si="125"/>
        <v>55.40413533834586</v>
      </c>
      <c r="P205" s="4">
        <f t="shared" si="126"/>
        <v>75.53571428571429</v>
      </c>
      <c r="Q205" s="4">
        <f t="shared" si="127"/>
        <v>70.92089430918027</v>
      </c>
    </row>
    <row r="206" spans="1:17" ht="15.75">
      <c r="A206" s="247" t="s">
        <v>433</v>
      </c>
      <c r="B206" s="248" t="s">
        <v>103</v>
      </c>
      <c r="C206" s="265">
        <v>1800</v>
      </c>
      <c r="D206" s="4">
        <f t="shared" si="116"/>
        <v>200</v>
      </c>
      <c r="E206" s="248">
        <v>17.5</v>
      </c>
      <c r="F206" s="6">
        <f t="shared" si="119"/>
        <v>56.25</v>
      </c>
      <c r="G206" s="6">
        <f t="shared" si="120"/>
        <v>53.594858375108586</v>
      </c>
      <c r="H206" s="6">
        <f t="shared" si="117"/>
        <v>0</v>
      </c>
      <c r="I206" s="6">
        <f t="shared" si="121"/>
        <v>5.310283249782827</v>
      </c>
      <c r="J206" s="6">
        <f t="shared" si="122"/>
        <v>205.31028324978283</v>
      </c>
      <c r="K206" s="175">
        <f t="shared" si="118"/>
        <v>1805.3102832497827</v>
      </c>
      <c r="L206" s="19"/>
      <c r="M206" s="4">
        <f t="shared" si="123"/>
        <v>19</v>
      </c>
      <c r="N206" s="4">
        <f t="shared" si="124"/>
        <v>206.75168110557996</v>
      </c>
      <c r="O206" s="4">
        <f t="shared" si="125"/>
        <v>55.40413533834586</v>
      </c>
      <c r="P206" s="4">
        <f t="shared" si="126"/>
        <v>75.53571428571429</v>
      </c>
      <c r="Q206" s="4">
        <f t="shared" si="127"/>
        <v>70.92089430918027</v>
      </c>
    </row>
    <row r="207" spans="1:17" ht="15.75">
      <c r="A207" s="247" t="s">
        <v>442</v>
      </c>
      <c r="B207" s="248" t="s">
        <v>466</v>
      </c>
      <c r="C207" s="265">
        <v>1800</v>
      </c>
      <c r="D207" s="4">
        <f t="shared" si="116"/>
        <v>200</v>
      </c>
      <c r="E207" s="248">
        <v>17</v>
      </c>
      <c r="F207" s="6">
        <f t="shared" si="119"/>
        <v>54.642857142857146</v>
      </c>
      <c r="G207" s="6">
        <f t="shared" si="120"/>
        <v>53.594858375108586</v>
      </c>
      <c r="H207" s="6">
        <f t="shared" si="117"/>
        <v>0</v>
      </c>
      <c r="I207" s="6">
        <f t="shared" si="121"/>
        <v>2.095997535497119</v>
      </c>
      <c r="J207" s="6">
        <f t="shared" si="122"/>
        <v>202.09599753549713</v>
      </c>
      <c r="K207" s="175">
        <f t="shared" si="118"/>
        <v>1802.0959975354972</v>
      </c>
      <c r="L207" s="19"/>
      <c r="M207" s="4">
        <f t="shared" si="123"/>
        <v>19</v>
      </c>
      <c r="N207" s="4">
        <f t="shared" si="124"/>
        <v>206.75168110557996</v>
      </c>
      <c r="O207" s="4">
        <f t="shared" si="125"/>
        <v>55.40413533834586</v>
      </c>
      <c r="P207" s="4">
        <f t="shared" si="126"/>
        <v>75.53571428571429</v>
      </c>
      <c r="Q207" s="4">
        <f t="shared" si="127"/>
        <v>70.92089430918027</v>
      </c>
    </row>
    <row r="208" spans="1:17" ht="15.75">
      <c r="A208" s="247" t="s">
        <v>430</v>
      </c>
      <c r="B208" s="248" t="s">
        <v>110</v>
      </c>
      <c r="C208" s="265">
        <v>1800</v>
      </c>
      <c r="D208" s="4">
        <f t="shared" si="116"/>
        <v>200</v>
      </c>
      <c r="E208" s="248">
        <v>16.5</v>
      </c>
      <c r="F208" s="6">
        <f t="shared" si="119"/>
        <v>53.035714285714285</v>
      </c>
      <c r="G208" s="6">
        <f t="shared" si="120"/>
        <v>53.594858375108586</v>
      </c>
      <c r="H208" s="6">
        <f t="shared" si="117"/>
        <v>0</v>
      </c>
      <c r="I208" s="6">
        <f t="shared" si="121"/>
        <v>-1.1182881787886032</v>
      </c>
      <c r="J208" s="6">
        <f t="shared" si="122"/>
        <v>198.8817118212114</v>
      </c>
      <c r="K208" s="175">
        <f t="shared" si="118"/>
        <v>1798.8817118212114</v>
      </c>
      <c r="L208" s="19"/>
      <c r="M208" s="4">
        <f t="shared" si="123"/>
        <v>19</v>
      </c>
      <c r="N208" s="4">
        <f t="shared" si="124"/>
        <v>206.75168110557996</v>
      </c>
      <c r="O208" s="4">
        <f t="shared" si="125"/>
        <v>55.40413533834586</v>
      </c>
      <c r="P208" s="4">
        <f t="shared" si="126"/>
        <v>75.53571428571429</v>
      </c>
      <c r="Q208" s="4">
        <f t="shared" si="127"/>
        <v>70.92089430918027</v>
      </c>
    </row>
    <row r="209" spans="1:17" ht="15.75">
      <c r="A209" s="247" t="s">
        <v>441</v>
      </c>
      <c r="B209" s="248" t="s">
        <v>44</v>
      </c>
      <c r="C209" s="265">
        <v>1799.396885813249</v>
      </c>
      <c r="D209" s="4">
        <f t="shared" si="116"/>
        <v>199.3968858132489</v>
      </c>
      <c r="E209" s="248">
        <v>15.5</v>
      </c>
      <c r="F209" s="6">
        <f t="shared" si="119"/>
        <v>49.82142857142857</v>
      </c>
      <c r="G209" s="6">
        <f aca="true" t="shared" si="128" ref="G209:G214">(D209*O209)/N209</f>
        <v>53.43323927799386</v>
      </c>
      <c r="H209" s="6">
        <f aca="true" t="shared" si="129" ref="H209:H214">IF(G209&gt;P209,O209+(G209-O209)*(P209-O209)/(Q209-O209),0)</f>
        <v>0</v>
      </c>
      <c r="I209" s="6">
        <f aca="true" t="shared" si="130" ref="I209:I214">IF(H209&gt;0,$D$27*(F209-H209),$D$27*(F209-G209))</f>
        <v>-7.223621413130587</v>
      </c>
      <c r="J209" s="6">
        <f aca="true" t="shared" si="131" ref="J209:J214">D209+I209</f>
        <v>192.1732644001183</v>
      </c>
      <c r="K209" s="175">
        <f t="shared" si="118"/>
        <v>1792.1732644001183</v>
      </c>
      <c r="L209" s="19"/>
      <c r="M209" s="4">
        <f t="shared" si="123"/>
        <v>19</v>
      </c>
      <c r="N209" s="4">
        <f t="shared" si="124"/>
        <v>206.75168110557996</v>
      </c>
      <c r="O209" s="4">
        <f t="shared" si="125"/>
        <v>55.40413533834586</v>
      </c>
      <c r="P209" s="4">
        <f t="shared" si="126"/>
        <v>75.53571428571429</v>
      </c>
      <c r="Q209" s="4">
        <f t="shared" si="127"/>
        <v>70.92089430918027</v>
      </c>
    </row>
    <row r="210" spans="1:17" ht="15.75">
      <c r="A210" s="247" t="s">
        <v>434</v>
      </c>
      <c r="B210" s="248" t="s">
        <v>276</v>
      </c>
      <c r="C210" s="265">
        <v>1800</v>
      </c>
      <c r="D210" s="4">
        <f t="shared" si="116"/>
        <v>200</v>
      </c>
      <c r="E210" s="248">
        <v>15</v>
      </c>
      <c r="F210" s="6">
        <f t="shared" si="119"/>
        <v>48.214285714285715</v>
      </c>
      <c r="G210" s="6">
        <f t="shared" si="128"/>
        <v>53.594858375108586</v>
      </c>
      <c r="H210" s="6">
        <f t="shared" si="129"/>
        <v>0</v>
      </c>
      <c r="I210" s="6">
        <f t="shared" si="130"/>
        <v>-10.761145321645742</v>
      </c>
      <c r="J210" s="6">
        <f t="shared" si="131"/>
        <v>189.23885467835424</v>
      </c>
      <c r="K210" s="175">
        <f t="shared" si="118"/>
        <v>1789.2388546783543</v>
      </c>
      <c r="L210" s="19"/>
      <c r="M210" s="4">
        <f t="shared" si="123"/>
        <v>19</v>
      </c>
      <c r="N210" s="4">
        <f t="shared" si="124"/>
        <v>206.75168110557996</v>
      </c>
      <c r="O210" s="4">
        <f t="shared" si="125"/>
        <v>55.40413533834586</v>
      </c>
      <c r="P210" s="4">
        <f t="shared" si="126"/>
        <v>75.53571428571429</v>
      </c>
      <c r="Q210" s="4">
        <f t="shared" si="127"/>
        <v>70.92089430918027</v>
      </c>
    </row>
    <row r="211" spans="1:17" ht="15.75">
      <c r="A211" s="247" t="s">
        <v>458</v>
      </c>
      <c r="B211" s="248" t="s">
        <v>276</v>
      </c>
      <c r="C211" s="265">
        <v>1800</v>
      </c>
      <c r="D211" s="4">
        <f t="shared" si="116"/>
        <v>200</v>
      </c>
      <c r="E211" s="248">
        <v>14</v>
      </c>
      <c r="F211" s="6">
        <f t="shared" si="119"/>
        <v>45</v>
      </c>
      <c r="G211" s="6">
        <f t="shared" si="128"/>
        <v>53.594858375108586</v>
      </c>
      <c r="H211" s="6">
        <f t="shared" si="129"/>
        <v>0</v>
      </c>
      <c r="I211" s="6">
        <f t="shared" si="130"/>
        <v>-17.189716750217173</v>
      </c>
      <c r="J211" s="6">
        <f t="shared" si="131"/>
        <v>182.81028324978283</v>
      </c>
      <c r="K211" s="175">
        <f t="shared" si="118"/>
        <v>1782.8102832497827</v>
      </c>
      <c r="L211" s="19"/>
      <c r="M211" s="4">
        <f t="shared" si="123"/>
        <v>19</v>
      </c>
      <c r="N211" s="4">
        <f t="shared" si="124"/>
        <v>206.75168110557996</v>
      </c>
      <c r="O211" s="4">
        <f t="shared" si="125"/>
        <v>55.40413533834586</v>
      </c>
      <c r="P211" s="4">
        <f t="shared" si="126"/>
        <v>75.53571428571429</v>
      </c>
      <c r="Q211" s="4">
        <f t="shared" si="127"/>
        <v>70.92089430918027</v>
      </c>
    </row>
    <row r="212" spans="1:17" ht="15.75">
      <c r="A212" s="247" t="s">
        <v>467</v>
      </c>
      <c r="B212" s="248" t="s">
        <v>103</v>
      </c>
      <c r="C212" s="265">
        <v>1800</v>
      </c>
      <c r="D212" s="4">
        <f t="shared" si="116"/>
        <v>200</v>
      </c>
      <c r="E212" s="248">
        <v>13.5</v>
      </c>
      <c r="F212" s="6">
        <f t="shared" si="119"/>
        <v>43.392857142857146</v>
      </c>
      <c r="G212" s="6">
        <f t="shared" si="128"/>
        <v>53.594858375108586</v>
      </c>
      <c r="H212" s="6">
        <f t="shared" si="129"/>
        <v>0</v>
      </c>
      <c r="I212" s="6">
        <f t="shared" si="130"/>
        <v>-20.40400246450288</v>
      </c>
      <c r="J212" s="6">
        <f t="shared" si="131"/>
        <v>179.59599753549713</v>
      </c>
      <c r="K212" s="175">
        <f t="shared" si="118"/>
        <v>1779.5959975354972</v>
      </c>
      <c r="L212" s="47"/>
      <c r="M212" s="4">
        <f t="shared" si="123"/>
        <v>19</v>
      </c>
      <c r="N212" s="4">
        <f t="shared" si="124"/>
        <v>206.75168110557996</v>
      </c>
      <c r="O212" s="4">
        <f t="shared" si="125"/>
        <v>55.40413533834586</v>
      </c>
      <c r="P212" s="4">
        <f t="shared" si="126"/>
        <v>75.53571428571429</v>
      </c>
      <c r="Q212" s="4">
        <f t="shared" si="127"/>
        <v>70.92089430918027</v>
      </c>
    </row>
    <row r="213" spans="1:17" ht="15.75">
      <c r="A213" s="247" t="s">
        <v>445</v>
      </c>
      <c r="B213" s="248" t="s">
        <v>44</v>
      </c>
      <c r="C213" s="265">
        <v>1800</v>
      </c>
      <c r="D213" s="4">
        <f t="shared" si="116"/>
        <v>200</v>
      </c>
      <c r="E213" s="248">
        <v>13</v>
      </c>
      <c r="F213" s="6">
        <f t="shared" si="119"/>
        <v>41.785714285714285</v>
      </c>
      <c r="G213" s="6">
        <f t="shared" si="128"/>
        <v>53.594858375108586</v>
      </c>
      <c r="H213" s="6">
        <f t="shared" si="129"/>
        <v>0</v>
      </c>
      <c r="I213" s="6">
        <f t="shared" si="130"/>
        <v>-23.618288178788603</v>
      </c>
      <c r="J213" s="6">
        <f t="shared" si="131"/>
        <v>176.3817118212114</v>
      </c>
      <c r="K213" s="175">
        <f t="shared" si="118"/>
        <v>1776.3817118212114</v>
      </c>
      <c r="L213" s="47"/>
      <c r="M213" s="4">
        <f t="shared" si="123"/>
        <v>19</v>
      </c>
      <c r="N213" s="4">
        <f t="shared" si="124"/>
        <v>206.75168110557996</v>
      </c>
      <c r="O213" s="4">
        <f t="shared" si="125"/>
        <v>55.40413533834586</v>
      </c>
      <c r="P213" s="4">
        <f t="shared" si="126"/>
        <v>75.53571428571429</v>
      </c>
      <c r="Q213" s="4">
        <f t="shared" si="127"/>
        <v>70.92089430918027</v>
      </c>
    </row>
    <row r="214" spans="1:17" ht="15.75">
      <c r="A214" s="247" t="s">
        <v>436</v>
      </c>
      <c r="B214" s="248" t="s">
        <v>44</v>
      </c>
      <c r="C214" s="265">
        <v>1756.7857142857142</v>
      </c>
      <c r="D214" s="4">
        <f t="shared" si="116"/>
        <v>156.78571428571422</v>
      </c>
      <c r="E214" s="248">
        <v>9</v>
      </c>
      <c r="F214" s="6">
        <f t="shared" si="119"/>
        <v>28.928571428571427</v>
      </c>
      <c r="G214" s="6">
        <f t="shared" si="128"/>
        <v>42.01454076191546</v>
      </c>
      <c r="H214" s="6">
        <f t="shared" si="129"/>
        <v>0</v>
      </c>
      <c r="I214" s="6">
        <f t="shared" si="130"/>
        <v>-26.17193866668807</v>
      </c>
      <c r="J214" s="6">
        <f t="shared" si="131"/>
        <v>130.61377561902614</v>
      </c>
      <c r="K214" s="175">
        <f t="shared" si="118"/>
        <v>1730.6137756190262</v>
      </c>
      <c r="L214" s="47"/>
      <c r="M214" s="4">
        <f t="shared" si="123"/>
        <v>19</v>
      </c>
      <c r="N214" s="4">
        <f t="shared" si="124"/>
        <v>206.75168110557996</v>
      </c>
      <c r="O214" s="4">
        <f t="shared" si="125"/>
        <v>55.40413533834586</v>
      </c>
      <c r="P214" s="4">
        <f t="shared" si="126"/>
        <v>75.53571428571429</v>
      </c>
      <c r="Q214" s="4">
        <f t="shared" si="127"/>
        <v>70.92089430918027</v>
      </c>
    </row>
    <row r="215" spans="1:17" ht="15.75">
      <c r="A215" s="207"/>
      <c r="B215" s="47"/>
      <c r="C215" s="112"/>
      <c r="D215" s="46"/>
      <c r="E215" s="254"/>
      <c r="F215" s="46"/>
      <c r="G215" s="46"/>
      <c r="H215" s="46"/>
      <c r="I215" s="143"/>
      <c r="J215" s="46"/>
      <c r="K215" s="48"/>
      <c r="L215" s="47"/>
      <c r="M215" s="46"/>
      <c r="N215" s="46"/>
      <c r="O215" s="46"/>
      <c r="P215" s="46"/>
      <c r="Q215" s="46"/>
    </row>
    <row r="216" spans="3:16" ht="15.75">
      <c r="C216" s="86" t="s">
        <v>205</v>
      </c>
      <c r="E216" s="46"/>
      <c r="G216" s="46"/>
      <c r="K216" s="88"/>
      <c r="P216" s="198"/>
    </row>
    <row r="217" spans="1:21" ht="15.75">
      <c r="A217" s="68" t="s">
        <v>64</v>
      </c>
      <c r="B217" s="68" t="s">
        <v>65</v>
      </c>
      <c r="C217" s="69" t="s">
        <v>163</v>
      </c>
      <c r="D217" s="69" t="s">
        <v>164</v>
      </c>
      <c r="E217" s="70" t="s">
        <v>165</v>
      </c>
      <c r="F217" s="69" t="s">
        <v>166</v>
      </c>
      <c r="G217" s="71" t="s">
        <v>167</v>
      </c>
      <c r="H217" s="71" t="s">
        <v>240</v>
      </c>
      <c r="I217" s="4" t="s">
        <v>273</v>
      </c>
      <c r="J217" s="201" t="s">
        <v>307</v>
      </c>
      <c r="K217" s="203" t="s">
        <v>346</v>
      </c>
      <c r="L217" s="203" t="s">
        <v>384</v>
      </c>
      <c r="M217" s="203" t="s">
        <v>399</v>
      </c>
      <c r="N217" s="201" t="s">
        <v>447</v>
      </c>
      <c r="P217" s="198"/>
      <c r="S217" s="198"/>
      <c r="U217" s="198"/>
    </row>
    <row r="218" spans="1:19" ht="15">
      <c r="A218" s="18" t="str">
        <f>A8</f>
        <v>А.Феоктистов</v>
      </c>
      <c r="B218" s="2" t="str">
        <f>B8</f>
        <v>RUS</v>
      </c>
      <c r="C218" s="4">
        <f>K8</f>
        <v>1859.642857142857</v>
      </c>
      <c r="D218" s="2"/>
      <c r="E218" s="2"/>
      <c r="F218" s="2"/>
      <c r="G218" s="2"/>
      <c r="H218" s="18"/>
      <c r="I218" s="18"/>
      <c r="J218" s="126"/>
      <c r="K218" s="220"/>
      <c r="L218" s="2"/>
      <c r="M218" s="18"/>
      <c r="P218" s="198"/>
      <c r="S218" s="198"/>
    </row>
    <row r="219" spans="1:19" ht="15">
      <c r="A219" s="18" t="str">
        <f aca="true" t="shared" si="132" ref="A219:B235">A9</f>
        <v>В.Иванов</v>
      </c>
      <c r="B219" s="2" t="str">
        <f t="shared" si="132"/>
        <v>RUS </v>
      </c>
      <c r="C219" s="4">
        <f aca="true" t="shared" si="133" ref="C219:C235">K9</f>
        <v>1853.2142857142858</v>
      </c>
      <c r="D219" s="2"/>
      <c r="E219" s="2"/>
      <c r="F219" s="2"/>
      <c r="G219" s="2"/>
      <c r="H219" s="18"/>
      <c r="I219" s="18"/>
      <c r="J219" s="126"/>
      <c r="K219" s="220"/>
      <c r="L219" s="4">
        <f>K163</f>
        <v>1874.4467849107452</v>
      </c>
      <c r="M219" s="18"/>
      <c r="P219" s="198"/>
      <c r="S219" s="198"/>
    </row>
    <row r="220" spans="1:19" ht="15">
      <c r="A220" s="18" t="str">
        <f t="shared" si="132"/>
        <v>М.Костылев</v>
      </c>
      <c r="B220" s="2" t="str">
        <f t="shared" si="132"/>
        <v>RUS </v>
      </c>
      <c r="C220" s="4">
        <f t="shared" si="133"/>
        <v>1853.2142857142858</v>
      </c>
      <c r="D220" s="2"/>
      <c r="E220" s="2"/>
      <c r="F220" s="2"/>
      <c r="G220" s="2"/>
      <c r="H220" s="18"/>
      <c r="I220" s="18"/>
      <c r="J220" s="126"/>
      <c r="K220" s="220"/>
      <c r="L220" s="2"/>
      <c r="M220" s="18"/>
      <c r="P220" s="198"/>
      <c r="S220" s="198"/>
    </row>
    <row r="221" spans="1:19" ht="15">
      <c r="A221" s="18" t="str">
        <f t="shared" si="132"/>
        <v>А.Мельничук</v>
      </c>
      <c r="B221" s="2" t="str">
        <f t="shared" si="132"/>
        <v>RUS </v>
      </c>
      <c r="C221" s="4">
        <f t="shared" si="133"/>
        <v>1840.357142857143</v>
      </c>
      <c r="D221" s="2"/>
      <c r="E221" s="2"/>
      <c r="F221" s="2"/>
      <c r="G221" s="2"/>
      <c r="H221" s="18"/>
      <c r="I221" s="18"/>
      <c r="J221" s="126"/>
      <c r="K221" s="220"/>
      <c r="L221" s="2"/>
      <c r="M221" s="18"/>
      <c r="P221" s="198"/>
      <c r="S221" s="198"/>
    </row>
    <row r="222" spans="1:23" ht="15">
      <c r="A222" s="18" t="str">
        <f t="shared" si="132"/>
        <v>И.Антипин</v>
      </c>
      <c r="B222" s="2" t="str">
        <f t="shared" si="132"/>
        <v>RUS </v>
      </c>
      <c r="C222" s="4">
        <f t="shared" si="133"/>
        <v>1808.2142857142858</v>
      </c>
      <c r="D222" s="2"/>
      <c r="E222" s="2"/>
      <c r="F222" s="2"/>
      <c r="G222" s="2"/>
      <c r="H222" s="18"/>
      <c r="I222" s="18"/>
      <c r="J222" s="126"/>
      <c r="K222" s="220"/>
      <c r="L222" s="4">
        <f>K165</f>
        <v>1833.3210109301353</v>
      </c>
      <c r="M222" s="18"/>
      <c r="P222" s="198"/>
      <c r="S222" s="198"/>
      <c r="W222">
        <v>0</v>
      </c>
    </row>
    <row r="223" spans="1:19" ht="15">
      <c r="A223" s="18" t="str">
        <f t="shared" si="132"/>
        <v>R.Becker</v>
      </c>
      <c r="B223" s="2" t="str">
        <f t="shared" si="132"/>
        <v>USA </v>
      </c>
      <c r="C223" s="4">
        <f t="shared" si="133"/>
        <v>1808.2142857142858</v>
      </c>
      <c r="D223" s="2"/>
      <c r="E223" s="2"/>
      <c r="F223" s="2"/>
      <c r="G223" s="2"/>
      <c r="H223" s="18"/>
      <c r="I223" s="18"/>
      <c r="J223" s="126"/>
      <c r="K223" s="220"/>
      <c r="L223" s="2"/>
      <c r="M223" s="18"/>
      <c r="P223" s="198"/>
      <c r="S223" s="198"/>
    </row>
    <row r="224" spans="1:19" ht="15">
      <c r="A224" s="18" t="str">
        <f t="shared" si="132"/>
        <v>Н.Кулигин</v>
      </c>
      <c r="B224" s="2" t="str">
        <f t="shared" si="132"/>
        <v>UKR </v>
      </c>
      <c r="C224" s="4">
        <f t="shared" si="133"/>
        <v>1808.2142857142858</v>
      </c>
      <c r="D224" s="2"/>
      <c r="E224" s="2"/>
      <c r="F224" s="2"/>
      <c r="G224" s="2"/>
      <c r="H224" s="18"/>
      <c r="I224" s="18"/>
      <c r="J224" s="126"/>
      <c r="K224" s="220"/>
      <c r="L224" s="2"/>
      <c r="M224" s="18"/>
      <c r="P224" s="198"/>
      <c r="S224" s="198"/>
    </row>
    <row r="225" spans="1:19" ht="15">
      <c r="A225" s="18" t="str">
        <f t="shared" si="132"/>
        <v>R.Juozenas</v>
      </c>
      <c r="B225" s="2" t="str">
        <f t="shared" si="132"/>
        <v>LTU</v>
      </c>
      <c r="C225" s="4">
        <f t="shared" si="133"/>
        <v>1808.2142857142858</v>
      </c>
      <c r="D225" s="2"/>
      <c r="E225" s="2"/>
      <c r="F225" s="2"/>
      <c r="G225" s="2"/>
      <c r="H225" s="18"/>
      <c r="I225" s="18"/>
      <c r="J225" s="126"/>
      <c r="K225" s="220"/>
      <c r="L225" s="2"/>
      <c r="M225" s="18"/>
      <c r="P225" s="198"/>
      <c r="S225" s="198"/>
    </row>
    <row r="226" spans="1:16" ht="15">
      <c r="A226" s="18" t="str">
        <f t="shared" si="132"/>
        <v>А.Стёпочкин</v>
      </c>
      <c r="B226" s="2" t="str">
        <f t="shared" si="132"/>
        <v>RUS</v>
      </c>
      <c r="C226" s="4">
        <f t="shared" si="133"/>
        <v>1801.7857142857142</v>
      </c>
      <c r="D226" s="2"/>
      <c r="E226" s="2"/>
      <c r="F226" s="2"/>
      <c r="G226" s="2"/>
      <c r="H226" s="18"/>
      <c r="I226" s="18"/>
      <c r="J226" s="126"/>
      <c r="K226" s="220"/>
      <c r="L226" s="2"/>
      <c r="M226" s="18"/>
      <c r="P226" s="198"/>
    </row>
    <row r="227" spans="1:13" ht="15">
      <c r="A227" s="18" t="str">
        <f t="shared" si="132"/>
        <v>M.Svitek</v>
      </c>
      <c r="B227" s="2" t="str">
        <f t="shared" si="132"/>
        <v>CZE </v>
      </c>
      <c r="C227" s="4">
        <f t="shared" si="133"/>
        <v>1801.7857142857142</v>
      </c>
      <c r="D227" s="2"/>
      <c r="E227" s="2"/>
      <c r="F227" s="2"/>
      <c r="G227" s="2"/>
      <c r="H227" s="18"/>
      <c r="I227" s="18"/>
      <c r="J227" s="126"/>
      <c r="K227" s="220"/>
      <c r="L227" s="2"/>
      <c r="M227" s="18"/>
    </row>
    <row r="228" spans="1:13" ht="15">
      <c r="A228" s="18" t="str">
        <f t="shared" si="132"/>
        <v>В.Шматов</v>
      </c>
      <c r="B228" s="2" t="str">
        <f t="shared" si="132"/>
        <v>RUS </v>
      </c>
      <c r="C228" s="4">
        <f t="shared" si="133"/>
        <v>1788.9285714285716</v>
      </c>
      <c r="D228" s="2"/>
      <c r="E228" s="2"/>
      <c r="F228" s="2"/>
      <c r="G228" s="2"/>
      <c r="H228" s="18"/>
      <c r="I228" s="18"/>
      <c r="J228" s="126"/>
      <c r="K228" s="126"/>
      <c r="L228" s="2"/>
      <c r="M228" s="18"/>
    </row>
    <row r="229" spans="1:13" ht="15">
      <c r="A229" s="18" t="str">
        <f t="shared" si="132"/>
        <v>Г.Попов</v>
      </c>
      <c r="B229" s="2" t="str">
        <f t="shared" si="132"/>
        <v>RUS </v>
      </c>
      <c r="C229" s="4">
        <f t="shared" si="133"/>
        <v>1782.5</v>
      </c>
      <c r="D229" s="2"/>
      <c r="E229" s="2"/>
      <c r="F229" s="2"/>
      <c r="G229" s="2"/>
      <c r="H229" s="18"/>
      <c r="I229" s="18"/>
      <c r="J229" s="126"/>
      <c r="K229" s="126"/>
      <c r="L229" s="2"/>
      <c r="M229" s="18"/>
    </row>
    <row r="230" spans="1:13" ht="15">
      <c r="A230" s="18" t="str">
        <f t="shared" si="132"/>
        <v>В.Коваленко</v>
      </c>
      <c r="B230" s="2" t="str">
        <f t="shared" si="132"/>
        <v>RUS</v>
      </c>
      <c r="C230" s="4">
        <f t="shared" si="133"/>
        <v>1782.5</v>
      </c>
      <c r="D230" s="2"/>
      <c r="E230" s="2"/>
      <c r="F230" s="2"/>
      <c r="G230" s="2"/>
      <c r="H230" s="18"/>
      <c r="I230" s="18"/>
      <c r="J230" s="126"/>
      <c r="K230" s="126"/>
      <c r="L230" s="2"/>
      <c r="M230" s="18"/>
    </row>
    <row r="231" spans="1:13" ht="15">
      <c r="A231" s="18" t="str">
        <f t="shared" si="132"/>
        <v>R.Aliovsadzade</v>
      </c>
      <c r="B231" s="2" t="str">
        <f t="shared" si="132"/>
        <v>USA </v>
      </c>
      <c r="C231" s="4">
        <f t="shared" si="133"/>
        <v>1769.642857142857</v>
      </c>
      <c r="D231" s="2"/>
      <c r="E231" s="2"/>
      <c r="F231" s="2"/>
      <c r="G231" s="2"/>
      <c r="H231" s="18"/>
      <c r="I231" s="18"/>
      <c r="J231" s="126"/>
      <c r="K231" s="126"/>
      <c r="L231" s="2"/>
      <c r="M231" s="18"/>
    </row>
    <row r="232" spans="1:13" ht="15">
      <c r="A232" s="18" t="str">
        <f t="shared" si="132"/>
        <v>S.Vokal</v>
      </c>
      <c r="B232" s="2" t="str">
        <f t="shared" si="132"/>
        <v>SVK</v>
      </c>
      <c r="C232" s="4">
        <f t="shared" si="133"/>
        <v>1763.2142857142858</v>
      </c>
      <c r="D232" s="2"/>
      <c r="E232" s="2"/>
      <c r="F232" s="2"/>
      <c r="G232" s="2"/>
      <c r="H232" s="18"/>
      <c r="I232" s="18"/>
      <c r="J232" s="126"/>
      <c r="K232" s="126"/>
      <c r="L232" s="2"/>
      <c r="M232" s="18"/>
    </row>
    <row r="233" spans="1:13" ht="15">
      <c r="A233" s="18" t="str">
        <f t="shared" si="132"/>
        <v>Р.Ларин</v>
      </c>
      <c r="B233" s="2" t="str">
        <f t="shared" si="132"/>
        <v>RUS</v>
      </c>
      <c r="C233" s="4">
        <f t="shared" si="133"/>
        <v>1763.2142857142858</v>
      </c>
      <c r="D233" s="2"/>
      <c r="E233" s="2"/>
      <c r="F233" s="2"/>
      <c r="G233" s="2"/>
      <c r="H233" s="18"/>
      <c r="I233" s="18"/>
      <c r="J233" s="126"/>
      <c r="K233" s="126"/>
      <c r="L233" s="2"/>
      <c r="M233" s="18"/>
    </row>
    <row r="234" spans="1:13" ht="15">
      <c r="A234" s="18" t="str">
        <f t="shared" si="132"/>
        <v>Н.Харчишин</v>
      </c>
      <c r="B234" s="2" t="str">
        <f t="shared" si="132"/>
        <v>RUS</v>
      </c>
      <c r="C234" s="4">
        <f t="shared" si="133"/>
        <v>1756.7857142857142</v>
      </c>
      <c r="D234" s="2"/>
      <c r="E234" s="2"/>
      <c r="F234" s="2"/>
      <c r="G234" s="2"/>
      <c r="H234" s="18"/>
      <c r="I234" s="18"/>
      <c r="J234" s="126"/>
      <c r="K234" s="126"/>
      <c r="L234" s="2"/>
      <c r="M234" s="18"/>
    </row>
    <row r="235" spans="1:13" ht="15">
      <c r="A235" s="18" t="str">
        <f t="shared" si="132"/>
        <v>N.Zujev</v>
      </c>
      <c r="B235" s="2" t="str">
        <f t="shared" si="132"/>
        <v>LTU</v>
      </c>
      <c r="C235" s="4">
        <f t="shared" si="133"/>
        <v>1750.357142857143</v>
      </c>
      <c r="D235" s="2"/>
      <c r="E235" s="2"/>
      <c r="F235" s="2"/>
      <c r="G235" s="2"/>
      <c r="H235" s="18"/>
      <c r="I235" s="18"/>
      <c r="J235" s="126"/>
      <c r="K235" s="126"/>
      <c r="L235" s="2"/>
      <c r="M235" s="18"/>
    </row>
    <row r="236" spans="1:13" ht="15">
      <c r="A236" s="18" t="str">
        <f aca="true" t="shared" si="134" ref="A236:B248">A31</f>
        <v>В.Иванов </v>
      </c>
      <c r="B236" s="2" t="str">
        <f t="shared" si="134"/>
        <v>RUS</v>
      </c>
      <c r="C236" s="2"/>
      <c r="D236" s="4">
        <f>K31</f>
        <v>1892.4775667678741</v>
      </c>
      <c r="E236" s="2"/>
      <c r="F236" s="2"/>
      <c r="G236" s="2"/>
      <c r="H236" s="18"/>
      <c r="I236" s="18"/>
      <c r="J236" s="126"/>
      <c r="K236" s="126"/>
      <c r="L236" s="2"/>
      <c r="M236" s="18"/>
    </row>
    <row r="237" spans="1:13" ht="15">
      <c r="A237" s="18" t="str">
        <f t="shared" si="134"/>
        <v>R.Becker </v>
      </c>
      <c r="B237" s="2" t="str">
        <f t="shared" si="134"/>
        <v>USA </v>
      </c>
      <c r="C237" s="2"/>
      <c r="D237" s="4">
        <f aca="true" t="shared" si="135" ref="D237:D248">K32</f>
        <v>1847.4906205882921</v>
      </c>
      <c r="E237" s="2"/>
      <c r="F237" s="2"/>
      <c r="G237" s="2"/>
      <c r="H237" s="18"/>
      <c r="I237" s="18"/>
      <c r="J237" s="126"/>
      <c r="K237" s="126"/>
      <c r="L237" s="2"/>
      <c r="M237" s="18"/>
    </row>
    <row r="238" spans="1:13" ht="15">
      <c r="A238" s="18" t="str">
        <f t="shared" si="134"/>
        <v>М.Костылев </v>
      </c>
      <c r="B238" s="2" t="str">
        <f t="shared" si="134"/>
        <v>RUS </v>
      </c>
      <c r="C238" s="2"/>
      <c r="D238" s="4">
        <f t="shared" si="135"/>
        <v>1860.334709625017</v>
      </c>
      <c r="E238" s="2"/>
      <c r="F238" s="2"/>
      <c r="G238" s="2"/>
      <c r="H238" s="18"/>
      <c r="I238" s="18"/>
      <c r="J238" s="126"/>
      <c r="K238" s="126"/>
      <c r="L238" s="2"/>
      <c r="M238" s="18"/>
    </row>
    <row r="239" spans="1:13" ht="15">
      <c r="A239" s="18" t="str">
        <f t="shared" si="134"/>
        <v>B. Miloseski </v>
      </c>
      <c r="B239" s="2" t="str">
        <f t="shared" si="134"/>
        <v>MKD</v>
      </c>
      <c r="C239" s="2"/>
      <c r="D239" s="4">
        <f t="shared" si="135"/>
        <v>1823.5134115917926</v>
      </c>
      <c r="E239" s="2"/>
      <c r="F239" s="2"/>
      <c r="G239" s="2"/>
      <c r="H239" s="18"/>
      <c r="I239" s="18"/>
      <c r="J239" s="126"/>
      <c r="K239" s="126"/>
      <c r="L239" s="2"/>
      <c r="M239" s="18"/>
    </row>
    <row r="240" spans="1:13" ht="15">
      <c r="A240" s="18" t="str">
        <f t="shared" si="134"/>
        <v>В.Морозов </v>
      </c>
      <c r="B240" s="2" t="str">
        <f t="shared" si="134"/>
        <v>RUS </v>
      </c>
      <c r="C240" s="2"/>
      <c r="D240" s="4">
        <f t="shared" si="135"/>
        <v>1813.8705544489353</v>
      </c>
      <c r="E240" s="2"/>
      <c r="F240" s="2"/>
      <c r="G240" s="2"/>
      <c r="H240" s="18"/>
      <c r="I240" s="18"/>
      <c r="J240" s="126"/>
      <c r="K240" s="126"/>
      <c r="L240" s="4">
        <f>K166</f>
        <v>1828.2753941859032</v>
      </c>
      <c r="M240" s="18"/>
    </row>
    <row r="241" spans="1:13" ht="15">
      <c r="A241" s="18" t="str">
        <f t="shared" si="134"/>
        <v>В.Воронин </v>
      </c>
      <c r="B241" s="2" t="str">
        <f t="shared" si="134"/>
        <v>RUS </v>
      </c>
      <c r="C241" s="2"/>
      <c r="D241" s="4">
        <f t="shared" si="135"/>
        <v>1813.8705544489353</v>
      </c>
      <c r="E241" s="2"/>
      <c r="F241" s="2"/>
      <c r="G241" s="2"/>
      <c r="H241" s="18"/>
      <c r="I241" s="18"/>
      <c r="J241" s="126"/>
      <c r="K241" s="126"/>
      <c r="L241" s="2"/>
      <c r="M241" s="18"/>
    </row>
    <row r="242" spans="1:13" ht="15">
      <c r="A242" s="18" t="str">
        <f t="shared" si="134"/>
        <v>И.Антипин </v>
      </c>
      <c r="B242" s="2" t="str">
        <f t="shared" si="134"/>
        <v>RUS </v>
      </c>
      <c r="C242" s="2"/>
      <c r="D242" s="4">
        <f t="shared" si="135"/>
        <v>1796.0620491597208</v>
      </c>
      <c r="E242" s="2"/>
      <c r="F242" s="2"/>
      <c r="G242" s="2"/>
      <c r="H242" s="18"/>
      <c r="I242" s="18"/>
      <c r="J242" s="126"/>
      <c r="K242" s="126"/>
      <c r="L242" s="2"/>
      <c r="M242" s="18"/>
    </row>
    <row r="243" spans="1:13" ht="15">
      <c r="A243" s="18" t="str">
        <f t="shared" si="134"/>
        <v>V. Zamanov </v>
      </c>
      <c r="B243" s="2" t="str">
        <f t="shared" si="134"/>
        <v>AZE</v>
      </c>
      <c r="C243" s="2"/>
      <c r="D243" s="4">
        <f t="shared" si="135"/>
        <v>1791.3705544489353</v>
      </c>
      <c r="E243" s="2"/>
      <c r="F243" s="2"/>
      <c r="G243" s="2"/>
      <c r="H243" s="18"/>
      <c r="I243" s="18"/>
      <c r="J243" s="126"/>
      <c r="K243" s="126"/>
      <c r="L243" s="2"/>
      <c r="M243" s="18"/>
    </row>
    <row r="244" spans="1:13" ht="15">
      <c r="A244" s="18" t="str">
        <f t="shared" si="134"/>
        <v>Н.Коблов </v>
      </c>
      <c r="B244" s="2" t="str">
        <f t="shared" si="134"/>
        <v>RUS</v>
      </c>
      <c r="C244" s="2"/>
      <c r="D244" s="4">
        <f t="shared" si="135"/>
        <v>1784.941983020364</v>
      </c>
      <c r="E244" s="2"/>
      <c r="F244" s="2"/>
      <c r="G244" s="2"/>
      <c r="H244" s="18"/>
      <c r="I244" s="18"/>
      <c r="J244" s="126"/>
      <c r="K244" s="126"/>
      <c r="L244" s="2"/>
      <c r="M244" s="18"/>
    </row>
    <row r="245" spans="1:13" ht="15">
      <c r="A245" s="18" t="str">
        <f t="shared" si="134"/>
        <v>М.Чернушко </v>
      </c>
      <c r="B245" s="2" t="str">
        <f t="shared" si="134"/>
        <v>RUS</v>
      </c>
      <c r="C245" s="2"/>
      <c r="D245" s="4">
        <f t="shared" si="135"/>
        <v>1781.7276973060782</v>
      </c>
      <c r="E245" s="2"/>
      <c r="F245" s="2"/>
      <c r="G245" s="2"/>
      <c r="H245" s="18"/>
      <c r="I245" s="18"/>
      <c r="J245" s="126"/>
      <c r="K245" s="126"/>
      <c r="L245" s="2"/>
      <c r="M245" s="18"/>
    </row>
    <row r="246" spans="1:13" ht="15">
      <c r="A246" s="18" t="str">
        <f t="shared" si="134"/>
        <v>В. Шматов </v>
      </c>
      <c r="B246" s="2" t="str">
        <f t="shared" si="134"/>
        <v>RUS </v>
      </c>
      <c r="C246" s="2"/>
      <c r="D246" s="4">
        <f t="shared" si="135"/>
        <v>1785.0472354909205</v>
      </c>
      <c r="E246" s="2"/>
      <c r="F246" s="2"/>
      <c r="G246" s="2"/>
      <c r="H246" s="18"/>
      <c r="I246" s="18"/>
      <c r="J246" s="126"/>
      <c r="K246" s="126"/>
      <c r="L246" s="2"/>
      <c r="M246" s="18"/>
    </row>
    <row r="247" spans="1:13" ht="15">
      <c r="A247" s="18" t="str">
        <f t="shared" si="134"/>
        <v>R.Aliovsadzade</v>
      </c>
      <c r="B247" s="2" t="str">
        <f t="shared" si="134"/>
        <v>USA </v>
      </c>
      <c r="C247" s="2"/>
      <c r="D247" s="4">
        <f t="shared" si="135"/>
        <v>1732.2467075364057</v>
      </c>
      <c r="E247" s="2"/>
      <c r="F247" s="2"/>
      <c r="G247" s="2"/>
      <c r="H247" s="18"/>
      <c r="I247" s="18"/>
      <c r="J247" s="126"/>
      <c r="K247" s="126"/>
      <c r="L247" s="2"/>
      <c r="M247" s="18"/>
    </row>
    <row r="248" spans="1:13" ht="15">
      <c r="A248" s="18" t="str">
        <f t="shared" si="134"/>
        <v>Н. Харчишин </v>
      </c>
      <c r="B248" s="2" t="str">
        <f t="shared" si="134"/>
        <v>RUS</v>
      </c>
      <c r="C248" s="2"/>
      <c r="D248" s="4">
        <f t="shared" si="135"/>
        <v>1715.2606412810148</v>
      </c>
      <c r="E248" s="2"/>
      <c r="F248" s="2"/>
      <c r="G248" s="2"/>
      <c r="H248" s="18"/>
      <c r="I248" s="18"/>
      <c r="J248" s="126"/>
      <c r="K248" s="126"/>
      <c r="L248" s="2"/>
      <c r="M248" s="18"/>
    </row>
    <row r="249" spans="1:13" ht="15">
      <c r="A249" s="90" t="str">
        <f>A49</f>
        <v>В.Иванов</v>
      </c>
      <c r="B249" s="8" t="str">
        <f>B49</f>
        <v>RUS </v>
      </c>
      <c r="C249" s="2"/>
      <c r="D249" s="2"/>
      <c r="E249" s="4">
        <f>K49</f>
        <v>1892.4775667678741</v>
      </c>
      <c r="F249" s="2"/>
      <c r="G249" s="2"/>
      <c r="H249" s="18"/>
      <c r="I249" s="18"/>
      <c r="J249" s="126"/>
      <c r="K249" s="126"/>
      <c r="L249" s="2"/>
      <c r="M249" s="18"/>
    </row>
    <row r="250" spans="1:13" ht="15">
      <c r="A250" s="90" t="str">
        <f aca="true" t="shared" si="136" ref="A250:B257">A50</f>
        <v>В.Кириллов</v>
      </c>
      <c r="B250" s="8" t="str">
        <f t="shared" si="136"/>
        <v>RUS </v>
      </c>
      <c r="C250" s="2"/>
      <c r="D250" s="2"/>
      <c r="E250" s="4">
        <f aca="true" t="shared" si="137" ref="E250:E257">K50</f>
        <v>1821.2536543376552</v>
      </c>
      <c r="F250" s="2"/>
      <c r="G250" s="2"/>
      <c r="H250" s="18"/>
      <c r="I250" s="18"/>
      <c r="J250" s="126"/>
      <c r="K250" s="126"/>
      <c r="L250" s="2"/>
      <c r="M250" s="18"/>
    </row>
    <row r="251" spans="1:13" ht="15">
      <c r="A251" s="90" t="str">
        <f t="shared" si="136"/>
        <v>М.Костылев</v>
      </c>
      <c r="B251" s="8" t="str">
        <f t="shared" si="136"/>
        <v>RUS </v>
      </c>
      <c r="C251" s="2"/>
      <c r="D251" s="2"/>
      <c r="E251" s="4">
        <f t="shared" si="137"/>
        <v>1864.4694925235801</v>
      </c>
      <c r="F251" s="2"/>
      <c r="G251" s="2"/>
      <c r="H251" s="18"/>
      <c r="I251" s="18"/>
      <c r="J251" s="126"/>
      <c r="K251" s="126"/>
      <c r="L251" s="2"/>
      <c r="M251" s="18"/>
    </row>
    <row r="252" spans="1:13" ht="15">
      <c r="A252" s="90" t="str">
        <f t="shared" si="136"/>
        <v>А.Мельничук</v>
      </c>
      <c r="B252" s="8" t="str">
        <f t="shared" si="136"/>
        <v>RUS </v>
      </c>
      <c r="C252" s="2"/>
      <c r="D252" s="2"/>
      <c r="E252" s="4">
        <f t="shared" si="137"/>
        <v>1850.1601953022177</v>
      </c>
      <c r="F252" s="2"/>
      <c r="G252" s="2"/>
      <c r="H252" s="18"/>
      <c r="I252" s="18"/>
      <c r="J252" s="126"/>
      <c r="K252" s="126"/>
      <c r="L252" s="2"/>
      <c r="M252" s="18"/>
    </row>
    <row r="253" spans="1:13" ht="15">
      <c r="A253" s="90" t="str">
        <f t="shared" si="136"/>
        <v>R.Becker</v>
      </c>
      <c r="B253" s="8" t="str">
        <f t="shared" si="136"/>
        <v>USA </v>
      </c>
      <c r="C253" s="2"/>
      <c r="D253" s="2"/>
      <c r="E253" s="4">
        <f t="shared" si="137"/>
        <v>1849.2696790678349</v>
      </c>
      <c r="F253" s="2"/>
      <c r="G253" s="2"/>
      <c r="H253" s="18"/>
      <c r="I253" s="18"/>
      <c r="J253" s="126"/>
      <c r="K253" s="126"/>
      <c r="L253" s="2"/>
      <c r="M253" s="18"/>
    </row>
    <row r="254" spans="1:13" ht="15">
      <c r="A254" s="90" t="str">
        <f t="shared" si="136"/>
        <v>И.Агапов</v>
      </c>
      <c r="B254" s="8" t="str">
        <f t="shared" si="136"/>
        <v>RUS </v>
      </c>
      <c r="C254" s="2"/>
      <c r="D254" s="2"/>
      <c r="E254" s="4">
        <f t="shared" si="137"/>
        <v>1797.2536543376552</v>
      </c>
      <c r="F254" s="2"/>
      <c r="G254" s="2"/>
      <c r="H254" s="18"/>
      <c r="I254" s="18"/>
      <c r="J254" s="126"/>
      <c r="K254" s="126"/>
      <c r="L254" s="2"/>
      <c r="M254" s="18"/>
    </row>
    <row r="255" spans="1:13" ht="15">
      <c r="A255" s="90" t="str">
        <f t="shared" si="136"/>
        <v>В.Смирнов</v>
      </c>
      <c r="B255" s="8" t="str">
        <f t="shared" si="136"/>
        <v>RUS </v>
      </c>
      <c r="C255" s="2"/>
      <c r="D255" s="2"/>
      <c r="E255" s="4">
        <f t="shared" si="137"/>
        <v>1797.2536543376552</v>
      </c>
      <c r="F255" s="2"/>
      <c r="G255" s="2"/>
      <c r="H255" s="18"/>
      <c r="I255" s="18"/>
      <c r="J255" s="126"/>
      <c r="K255" s="126"/>
      <c r="L255" s="2"/>
      <c r="M255" s="18"/>
    </row>
    <row r="256" spans="1:13" ht="15">
      <c r="A256" s="90" t="str">
        <f t="shared" si="136"/>
        <v>А.Шилин</v>
      </c>
      <c r="B256" s="8" t="str">
        <f t="shared" si="136"/>
        <v>RUS </v>
      </c>
      <c r="C256" s="2"/>
      <c r="D256" s="2"/>
      <c r="E256" s="4">
        <f t="shared" si="137"/>
        <v>1788.2536543376552</v>
      </c>
      <c r="F256" s="2"/>
      <c r="G256" s="2"/>
      <c r="H256" s="18"/>
      <c r="I256" s="18"/>
      <c r="J256" s="126"/>
      <c r="K256" s="126"/>
      <c r="L256" s="4">
        <f>K170</f>
        <v>1770.6415579028608</v>
      </c>
      <c r="M256" s="18"/>
    </row>
    <row r="257" spans="1:13" ht="15">
      <c r="A257" s="90" t="str">
        <f t="shared" si="136"/>
        <v>Ф.Капустин</v>
      </c>
      <c r="B257" s="8" t="str">
        <f t="shared" si="136"/>
        <v>UKR </v>
      </c>
      <c r="C257" s="2"/>
      <c r="D257" s="2"/>
      <c r="E257" s="4">
        <f t="shared" si="137"/>
        <v>1785.2536543376552</v>
      </c>
      <c r="F257" s="2"/>
      <c r="G257" s="2"/>
      <c r="H257" s="18"/>
      <c r="I257" s="18"/>
      <c r="J257" s="126"/>
      <c r="K257" s="126"/>
      <c r="L257" s="2"/>
      <c r="M257" s="18"/>
    </row>
    <row r="258" spans="1:13" ht="15">
      <c r="A258" s="90" t="str">
        <f>A63</f>
        <v>R.Becker</v>
      </c>
      <c r="B258" s="8" t="str">
        <f>B63</f>
        <v>USA </v>
      </c>
      <c r="C258" s="2"/>
      <c r="D258" s="2"/>
      <c r="E258" s="2"/>
      <c r="F258" s="4">
        <f>K63</f>
        <v>1860.5482553523443</v>
      </c>
      <c r="G258" s="2"/>
      <c r="H258" s="18"/>
      <c r="I258" s="18"/>
      <c r="J258" s="126"/>
      <c r="K258" s="126"/>
      <c r="L258" s="2"/>
      <c r="M258" s="18"/>
    </row>
    <row r="259" spans="1:13" ht="15">
      <c r="A259" s="90" t="str">
        <f aca="true" t="shared" si="138" ref="A259:B267">A64</f>
        <v>И.Антипин</v>
      </c>
      <c r="B259" s="8" t="str">
        <f t="shared" si="138"/>
        <v>RUS </v>
      </c>
      <c r="C259" s="2"/>
      <c r="D259" s="2"/>
      <c r="E259" s="2"/>
      <c r="F259" s="4">
        <f aca="true" t="shared" si="139" ref="F259:F267">K64</f>
        <v>1816.863310007851</v>
      </c>
      <c r="G259" s="2"/>
      <c r="H259" s="18"/>
      <c r="I259" s="18"/>
      <c r="J259" s="126"/>
      <c r="K259" s="126"/>
      <c r="L259" s="2"/>
      <c r="M259" s="18"/>
    </row>
    <row r="260" spans="1:13" ht="15">
      <c r="A260" s="90" t="str">
        <f t="shared" si="138"/>
        <v>V.Aberman</v>
      </c>
      <c r="B260" s="8" t="str">
        <f t="shared" si="138"/>
        <v>USA </v>
      </c>
      <c r="C260" s="2"/>
      <c r="D260" s="2"/>
      <c r="E260" s="2"/>
      <c r="F260" s="4">
        <f t="shared" si="139"/>
        <v>1816.6524111657395</v>
      </c>
      <c r="G260" s="2"/>
      <c r="H260" s="18"/>
      <c r="I260" s="18"/>
      <c r="J260" s="126"/>
      <c r="K260" s="126"/>
      <c r="L260" s="2"/>
      <c r="M260" s="18"/>
    </row>
    <row r="261" spans="1:13" ht="15">
      <c r="A261" s="90" t="str">
        <f t="shared" si="138"/>
        <v>В.Иванов</v>
      </c>
      <c r="B261" s="8" t="str">
        <f t="shared" si="138"/>
        <v>RUS </v>
      </c>
      <c r="C261" s="2"/>
      <c r="D261" s="2"/>
      <c r="E261" s="2"/>
      <c r="F261" s="4">
        <f t="shared" si="139"/>
        <v>1883.4775667678741</v>
      </c>
      <c r="G261" s="2"/>
      <c r="H261" s="18"/>
      <c r="I261" s="18"/>
      <c r="J261" s="126"/>
      <c r="K261" s="126"/>
      <c r="L261" s="2"/>
      <c r="M261" s="18"/>
    </row>
    <row r="262" spans="1:13" ht="15">
      <c r="A262" s="90" t="str">
        <f t="shared" si="138"/>
        <v>М.Костылев</v>
      </c>
      <c r="B262" s="8" t="str">
        <f t="shared" si="138"/>
        <v>RUS </v>
      </c>
      <c r="C262" s="2"/>
      <c r="D262" s="2"/>
      <c r="E262" s="2"/>
      <c r="F262" s="4">
        <f t="shared" si="139"/>
        <v>1850.3137064787231</v>
      </c>
      <c r="G262" s="2"/>
      <c r="H262" s="18"/>
      <c r="I262" s="18"/>
      <c r="J262" s="126"/>
      <c r="K262" s="126"/>
      <c r="L262" s="2"/>
      <c r="M262" s="18"/>
    </row>
    <row r="263" spans="1:13" ht="15">
      <c r="A263" s="90" t="str">
        <f t="shared" si="138"/>
        <v>А.Мельничук</v>
      </c>
      <c r="B263" s="8" t="str">
        <f t="shared" si="138"/>
        <v>RUS </v>
      </c>
      <c r="C263" s="2"/>
      <c r="D263" s="2"/>
      <c r="E263" s="2"/>
      <c r="F263" s="4">
        <f t="shared" si="139"/>
        <v>1840.1789742112571</v>
      </c>
      <c r="G263" s="2"/>
      <c r="H263" s="18"/>
      <c r="I263" s="18"/>
      <c r="J263" s="126"/>
      <c r="K263" s="126"/>
      <c r="L263" s="2"/>
      <c r="M263" s="18"/>
    </row>
    <row r="264" spans="1:13" ht="15">
      <c r="A264" s="90" t="str">
        <f t="shared" si="138"/>
        <v>Ф.Капустин</v>
      </c>
      <c r="B264" s="8" t="str">
        <f t="shared" si="138"/>
        <v>UKR </v>
      </c>
      <c r="C264" s="2"/>
      <c r="D264" s="2"/>
      <c r="E264" s="2"/>
      <c r="F264" s="4">
        <f t="shared" si="139"/>
        <v>1791.2081340709665</v>
      </c>
      <c r="G264" s="2"/>
      <c r="H264" s="18"/>
      <c r="I264" s="18"/>
      <c r="J264" s="126"/>
      <c r="K264" s="126"/>
      <c r="L264" s="2"/>
      <c r="M264" s="18"/>
    </row>
    <row r="265" spans="1:13" ht="15">
      <c r="A265" s="90" t="str">
        <f t="shared" si="138"/>
        <v>Н.Коблов</v>
      </c>
      <c r="B265" s="8" t="str">
        <f t="shared" si="138"/>
        <v>RUS </v>
      </c>
      <c r="C265" s="2"/>
      <c r="D265" s="2"/>
      <c r="E265" s="2"/>
      <c r="F265" s="4">
        <f t="shared" si="139"/>
        <v>1781.987389103039</v>
      </c>
      <c r="G265" s="2"/>
      <c r="H265" s="18"/>
      <c r="I265" s="18"/>
      <c r="J265" s="126"/>
      <c r="K265" s="126"/>
      <c r="L265" s="2"/>
      <c r="M265" s="18"/>
    </row>
    <row r="266" spans="1:13" ht="15">
      <c r="A266" s="90" t="str">
        <f t="shared" si="138"/>
        <v>Ю.Литовко</v>
      </c>
      <c r="B266" s="8" t="str">
        <f t="shared" si="138"/>
        <v>RUS </v>
      </c>
      <c r="C266" s="2"/>
      <c r="D266" s="2"/>
      <c r="E266" s="2"/>
      <c r="F266" s="4">
        <f t="shared" si="139"/>
        <v>1789.6524111657395</v>
      </c>
      <c r="G266" s="4">
        <f>K89</f>
        <v>1779.7655694158584</v>
      </c>
      <c r="H266" s="18"/>
      <c r="I266" s="18"/>
      <c r="J266" s="126"/>
      <c r="K266" s="126"/>
      <c r="L266" s="4">
        <f>K169</f>
        <v>1774.8156384556196</v>
      </c>
      <c r="M266" s="18"/>
    </row>
    <row r="267" spans="1:13" ht="15">
      <c r="A267" s="90" t="str">
        <f t="shared" si="138"/>
        <v>А.Шилин</v>
      </c>
      <c r="B267" s="8" t="str">
        <f t="shared" si="138"/>
        <v>RUS </v>
      </c>
      <c r="C267" s="2"/>
      <c r="D267" s="2"/>
      <c r="E267" s="2"/>
      <c r="F267" s="4">
        <f t="shared" si="139"/>
        <v>1781.3329202384525</v>
      </c>
      <c r="G267" s="2"/>
      <c r="H267" s="18"/>
      <c r="I267" s="18"/>
      <c r="J267" s="126"/>
      <c r="K267" s="126"/>
      <c r="L267" s="2"/>
      <c r="M267" s="18"/>
    </row>
    <row r="268" spans="1:13" ht="15">
      <c r="A268" s="90" t="str">
        <f>A78</f>
        <v>В.Иванов</v>
      </c>
      <c r="B268" s="8" t="str">
        <f>B78</f>
        <v>RUS </v>
      </c>
      <c r="C268" s="2"/>
      <c r="D268" s="2"/>
      <c r="E268" s="2"/>
      <c r="F268" s="2"/>
      <c r="G268" s="4">
        <f>K78</f>
        <v>1883.9528505975495</v>
      </c>
      <c r="H268" s="18"/>
      <c r="I268" s="18"/>
      <c r="J268" s="126"/>
      <c r="K268" s="126"/>
      <c r="L268" s="2"/>
      <c r="M268" s="18"/>
    </row>
    <row r="269" spans="1:13" ht="15">
      <c r="A269" s="90" t="str">
        <f aca="true" t="shared" si="140" ref="A269:B278">A79</f>
        <v>А.Степочкин</v>
      </c>
      <c r="B269" s="8" t="str">
        <f t="shared" si="140"/>
        <v>RUS </v>
      </c>
      <c r="C269" s="2"/>
      <c r="D269" s="2"/>
      <c r="E269" s="2"/>
      <c r="F269" s="2"/>
      <c r="G269" s="4">
        <f aca="true" t="shared" si="141" ref="G269:G278">K79</f>
        <v>1827.195473284054</v>
      </c>
      <c r="H269" s="18"/>
      <c r="I269" s="18"/>
      <c r="J269" s="126"/>
      <c r="K269" s="126"/>
      <c r="L269" s="2"/>
      <c r="M269" s="18"/>
    </row>
    <row r="270" spans="1:13" ht="15">
      <c r="A270" s="90" t="str">
        <f t="shared" si="140"/>
        <v>А.Феоктистов</v>
      </c>
      <c r="B270" s="8" t="str">
        <f t="shared" si="140"/>
        <v>RUS </v>
      </c>
      <c r="C270" s="2"/>
      <c r="D270" s="2"/>
      <c r="E270" s="2"/>
      <c r="F270" s="2"/>
      <c r="G270" s="4">
        <f t="shared" si="141"/>
        <v>1867.3931134115173</v>
      </c>
      <c r="H270" s="18"/>
      <c r="I270" s="18"/>
      <c r="J270" s="126"/>
      <c r="K270" s="126"/>
      <c r="L270" s="2"/>
      <c r="M270" s="18"/>
    </row>
    <row r="271" spans="1:13" ht="15">
      <c r="A271" s="90" t="str">
        <f t="shared" si="140"/>
        <v>И.Антипин</v>
      </c>
      <c r="B271" s="8" t="str">
        <f t="shared" si="140"/>
        <v>RUS </v>
      </c>
      <c r="C271" s="2"/>
      <c r="D271" s="2"/>
      <c r="E271" s="2"/>
      <c r="F271" s="2"/>
      <c r="G271" s="4">
        <f t="shared" si="141"/>
        <v>1831.670995179809</v>
      </c>
      <c r="H271" s="18"/>
      <c r="I271" s="18"/>
      <c r="J271" s="126"/>
      <c r="K271" s="126"/>
      <c r="L271" s="2"/>
      <c r="M271" s="18"/>
    </row>
    <row r="272" spans="1:13" ht="15">
      <c r="A272" s="90" t="str">
        <f t="shared" si="140"/>
        <v>R.Becker</v>
      </c>
      <c r="B272" s="8" t="str">
        <f t="shared" si="140"/>
        <v>USA </v>
      </c>
      <c r="C272" s="2"/>
      <c r="D272" s="2"/>
      <c r="E272" s="2"/>
      <c r="F272" s="2"/>
      <c r="G272" s="4">
        <f t="shared" si="141"/>
        <v>1856.0221605714655</v>
      </c>
      <c r="H272" s="18"/>
      <c r="I272" s="18"/>
      <c r="J272" s="126"/>
      <c r="K272" s="126"/>
      <c r="L272" s="2"/>
      <c r="M272" s="18"/>
    </row>
    <row r="273" spans="1:13" ht="15">
      <c r="A273" s="90" t="str">
        <f t="shared" si="140"/>
        <v>В.Кириллов</v>
      </c>
      <c r="B273" s="8" t="str">
        <f t="shared" si="140"/>
        <v>RUS </v>
      </c>
      <c r="C273" s="2"/>
      <c r="D273" s="2"/>
      <c r="E273" s="2"/>
      <c r="F273" s="2"/>
      <c r="G273" s="4">
        <f t="shared" si="141"/>
        <v>1825.7212923892803</v>
      </c>
      <c r="H273" s="18"/>
      <c r="I273" s="18"/>
      <c r="J273" s="126"/>
      <c r="K273" s="126"/>
      <c r="L273" s="4">
        <f>K171</f>
        <v>1795.2495475287956</v>
      </c>
      <c r="M273" s="18"/>
    </row>
    <row r="274" spans="1:13" ht="15">
      <c r="A274" s="90" t="str">
        <f t="shared" si="140"/>
        <v>Н.Коблов</v>
      </c>
      <c r="B274" s="8" t="str">
        <f t="shared" si="140"/>
        <v>RUS </v>
      </c>
      <c r="C274" s="2"/>
      <c r="D274" s="2"/>
      <c r="E274" s="2"/>
      <c r="F274" s="2"/>
      <c r="G274" s="4">
        <f t="shared" si="141"/>
        <v>1789.4401111711213</v>
      </c>
      <c r="H274" s="18"/>
      <c r="I274" s="18"/>
      <c r="J274" s="126"/>
      <c r="K274" s="126"/>
      <c r="L274" s="2"/>
      <c r="M274" s="18"/>
    </row>
    <row r="275" spans="1:13" ht="15">
      <c r="A275" s="90" t="str">
        <f t="shared" si="140"/>
        <v>В.Морозов </v>
      </c>
      <c r="B275" s="8" t="str">
        <f t="shared" si="140"/>
        <v>RUS </v>
      </c>
      <c r="C275" s="2"/>
      <c r="D275" s="2"/>
      <c r="E275" s="2"/>
      <c r="F275" s="2"/>
      <c r="G275" s="4">
        <f t="shared" si="141"/>
        <v>1805.5917063486306</v>
      </c>
      <c r="H275" s="18"/>
      <c r="I275" s="18"/>
      <c r="J275" s="126"/>
      <c r="K275" s="126"/>
      <c r="L275" s="2"/>
      <c r="M275" s="18"/>
    </row>
    <row r="276" spans="1:13" ht="15">
      <c r="A276" s="90" t="str">
        <f t="shared" si="140"/>
        <v>В.Воронин </v>
      </c>
      <c r="B276" s="8" t="str">
        <f t="shared" si="140"/>
        <v>RUS </v>
      </c>
      <c r="C276" s="2"/>
      <c r="D276" s="2"/>
      <c r="E276" s="2"/>
      <c r="F276" s="2"/>
      <c r="G276" s="4">
        <f t="shared" si="141"/>
        <v>1796.5917063486306</v>
      </c>
      <c r="H276" s="18"/>
      <c r="I276" s="18"/>
      <c r="J276" s="126"/>
      <c r="K276" s="126"/>
      <c r="L276" s="2"/>
      <c r="M276" s="18"/>
    </row>
    <row r="277" spans="1:13" ht="15">
      <c r="A277" s="90" t="str">
        <f t="shared" si="140"/>
        <v>А.Дашковский</v>
      </c>
      <c r="B277" s="8" t="str">
        <f t="shared" si="140"/>
        <v>UKR </v>
      </c>
      <c r="C277" s="2"/>
      <c r="D277" s="2"/>
      <c r="E277" s="2"/>
      <c r="F277" s="2"/>
      <c r="G277" s="4">
        <f t="shared" si="141"/>
        <v>1786.9548053788853</v>
      </c>
      <c r="H277" s="18"/>
      <c r="I277" s="18"/>
      <c r="J277" s="126"/>
      <c r="K277" s="126"/>
      <c r="L277" s="2"/>
      <c r="M277" s="18"/>
    </row>
    <row r="278" spans="1:13" ht="15">
      <c r="A278" s="90" t="str">
        <f t="shared" si="140"/>
        <v>А.Шилин</v>
      </c>
      <c r="B278" s="8" t="str">
        <f t="shared" si="140"/>
        <v>RUS </v>
      </c>
      <c r="C278" s="2"/>
      <c r="D278" s="2"/>
      <c r="E278" s="2"/>
      <c r="F278" s="2"/>
      <c r="G278" s="4">
        <f t="shared" si="141"/>
        <v>1773.9854032025955</v>
      </c>
      <c r="H278" s="18"/>
      <c r="I278" s="18"/>
      <c r="J278" s="126"/>
      <c r="K278" s="126"/>
      <c r="L278" s="2"/>
      <c r="M278" s="18"/>
    </row>
    <row r="279" spans="1:13" ht="15">
      <c r="A279" s="90" t="str">
        <f aca="true" t="shared" si="142" ref="A279:B287">A96</f>
        <v>В.Иванов </v>
      </c>
      <c r="B279" s="8" t="str">
        <f t="shared" si="142"/>
        <v>RUS </v>
      </c>
      <c r="C279" s="2"/>
      <c r="D279" s="2"/>
      <c r="E279" s="2"/>
      <c r="F279" s="2"/>
      <c r="G279" s="4"/>
      <c r="H279" s="4">
        <f>K96</f>
        <v>1886.8633400960302</v>
      </c>
      <c r="I279" s="18"/>
      <c r="J279" s="126"/>
      <c r="K279" s="126"/>
      <c r="L279" s="2"/>
      <c r="M279" s="18"/>
    </row>
    <row r="280" spans="1:13" ht="15">
      <c r="A280" s="90" t="str">
        <f t="shared" si="142"/>
        <v>В.Аберман</v>
      </c>
      <c r="B280" s="8" t="str">
        <f t="shared" si="142"/>
        <v>USA </v>
      </c>
      <c r="C280" s="2"/>
      <c r="D280" s="2"/>
      <c r="E280" s="2"/>
      <c r="F280" s="2"/>
      <c r="G280" s="4"/>
      <c r="H280" s="4">
        <f aca="true" t="shared" si="143" ref="H280:H287">K97</f>
        <v>1840.1623324346904</v>
      </c>
      <c r="I280" s="18"/>
      <c r="J280" s="126"/>
      <c r="K280" s="126"/>
      <c r="L280" s="2"/>
      <c r="M280" s="18"/>
    </row>
    <row r="281" spans="1:13" ht="15">
      <c r="A281" s="90" t="str">
        <f t="shared" si="142"/>
        <v>R.Becker</v>
      </c>
      <c r="B281" s="8" t="str">
        <f t="shared" si="142"/>
        <v>USA </v>
      </c>
      <c r="C281" s="2"/>
      <c r="D281" s="2"/>
      <c r="E281" s="2"/>
      <c r="F281" s="2"/>
      <c r="G281" s="4"/>
      <c r="H281" s="4">
        <f t="shared" si="143"/>
        <v>1864.4342454646066</v>
      </c>
      <c r="I281" s="18"/>
      <c r="J281" s="126"/>
      <c r="K281" s="126"/>
      <c r="L281" s="2"/>
      <c r="M281" s="18"/>
    </row>
    <row r="282" spans="1:13" ht="15">
      <c r="A282" s="90" t="str">
        <f t="shared" si="142"/>
        <v>В.Морозов</v>
      </c>
      <c r="B282" s="8" t="str">
        <f t="shared" si="142"/>
        <v>RUS </v>
      </c>
      <c r="C282" s="2"/>
      <c r="D282" s="2"/>
      <c r="E282" s="2"/>
      <c r="F282" s="2"/>
      <c r="G282" s="4"/>
      <c r="H282" s="4">
        <f t="shared" si="143"/>
        <v>1828.2791193973007</v>
      </c>
      <c r="I282" s="18"/>
      <c r="J282" s="126"/>
      <c r="K282" s="126"/>
      <c r="L282" s="2"/>
      <c r="M282" s="18"/>
    </row>
    <row r="283" spans="1:13" ht="15">
      <c r="A283" s="90" t="str">
        <f t="shared" si="142"/>
        <v>И.Антипин</v>
      </c>
      <c r="B283" s="8" t="str">
        <f t="shared" si="142"/>
        <v>RUS </v>
      </c>
      <c r="C283" s="2"/>
      <c r="D283" s="2"/>
      <c r="E283" s="2"/>
      <c r="F283" s="2"/>
      <c r="G283" s="4"/>
      <c r="H283" s="4">
        <f t="shared" si="143"/>
        <v>1837.185989994992</v>
      </c>
      <c r="I283" s="18"/>
      <c r="J283" s="126"/>
      <c r="K283" s="126"/>
      <c r="L283" s="2"/>
      <c r="M283" s="18"/>
    </row>
    <row r="284" spans="1:13" ht="15">
      <c r="A284" s="90" t="str">
        <f t="shared" si="142"/>
        <v> В.Кириллов</v>
      </c>
      <c r="B284" s="8" t="str">
        <f t="shared" si="142"/>
        <v>RUS </v>
      </c>
      <c r="C284" s="2"/>
      <c r="D284" s="2"/>
      <c r="E284" s="2"/>
      <c r="F284" s="2"/>
      <c r="G284" s="4"/>
      <c r="H284" s="4">
        <f t="shared" si="143"/>
        <v>1816.964085409522</v>
      </c>
      <c r="I284" s="18"/>
      <c r="J284" s="126"/>
      <c r="K284" s="126"/>
      <c r="L284" s="2"/>
      <c r="M284" s="18"/>
    </row>
    <row r="285" spans="1:13" ht="15">
      <c r="A285" s="90" t="str">
        <f t="shared" si="142"/>
        <v>L.Makaronez</v>
      </c>
      <c r="B285" s="8" t="str">
        <f t="shared" si="142"/>
        <v>ISR</v>
      </c>
      <c r="C285" s="2"/>
      <c r="D285" s="2"/>
      <c r="E285" s="2"/>
      <c r="F285" s="2"/>
      <c r="G285" s="4"/>
      <c r="H285" s="4">
        <f t="shared" si="143"/>
        <v>1783.620504269224</v>
      </c>
      <c r="I285" s="18"/>
      <c r="J285" s="126"/>
      <c r="K285" s="126"/>
      <c r="L285" s="2"/>
      <c r="M285" s="18"/>
    </row>
    <row r="286" spans="1:13" ht="15">
      <c r="A286" s="90" t="str">
        <f t="shared" si="142"/>
        <v>Н.Кулигин</v>
      </c>
      <c r="B286" s="8" t="str">
        <f t="shared" si="142"/>
        <v>UKR </v>
      </c>
      <c r="C286" s="2"/>
      <c r="D286" s="2"/>
      <c r="E286" s="2"/>
      <c r="F286" s="2"/>
      <c r="G286" s="4"/>
      <c r="H286" s="4">
        <f t="shared" si="143"/>
        <v>1789.313846408853</v>
      </c>
      <c r="I286" s="18"/>
      <c r="J286" s="126"/>
      <c r="K286" s="126"/>
      <c r="L286" s="2"/>
      <c r="M286" s="18"/>
    </row>
    <row r="287" spans="1:13" ht="15">
      <c r="A287" s="90" t="str">
        <f t="shared" si="142"/>
        <v>В.Воронин</v>
      </c>
      <c r="B287" s="8" t="str">
        <f t="shared" si="142"/>
        <v>RUS </v>
      </c>
      <c r="C287" s="69"/>
      <c r="D287" s="69"/>
      <c r="E287" s="69"/>
      <c r="F287" s="69"/>
      <c r="G287" s="71"/>
      <c r="H287" s="71">
        <f t="shared" si="143"/>
        <v>1781.5411967051857</v>
      </c>
      <c r="I287" s="18"/>
      <c r="J287" s="126"/>
      <c r="K287" s="126"/>
      <c r="L287" s="2"/>
      <c r="M287" s="18"/>
    </row>
    <row r="288" spans="1:13" ht="15">
      <c r="A288" s="90" t="s">
        <v>37</v>
      </c>
      <c r="B288" s="8" t="s">
        <v>42</v>
      </c>
      <c r="C288" s="2"/>
      <c r="D288" s="2"/>
      <c r="E288" s="2"/>
      <c r="F288" s="2"/>
      <c r="G288" s="4"/>
      <c r="H288" s="4"/>
      <c r="I288" s="4">
        <v>1843.9957303842655</v>
      </c>
      <c r="J288" s="126"/>
      <c r="K288" s="126"/>
      <c r="L288" s="2"/>
      <c r="M288" s="18"/>
    </row>
    <row r="289" spans="1:13" ht="15">
      <c r="A289" s="90" t="s">
        <v>48</v>
      </c>
      <c r="B289" s="8" t="s">
        <v>43</v>
      </c>
      <c r="C289" s="2"/>
      <c r="D289" s="2"/>
      <c r="E289" s="2"/>
      <c r="F289" s="2"/>
      <c r="G289" s="4"/>
      <c r="H289" s="4"/>
      <c r="I289" s="4">
        <v>1860.4849163575277</v>
      </c>
      <c r="J289" s="126"/>
      <c r="K289" s="126"/>
      <c r="L289" s="2"/>
      <c r="M289" s="18"/>
    </row>
    <row r="290" spans="1:13" ht="15">
      <c r="A290" s="90" t="s">
        <v>200</v>
      </c>
      <c r="B290" s="8" t="s">
        <v>42</v>
      </c>
      <c r="C290" s="2"/>
      <c r="D290" s="2"/>
      <c r="E290" s="2"/>
      <c r="F290" s="2"/>
      <c r="G290" s="4"/>
      <c r="H290" s="4"/>
      <c r="I290" s="4">
        <v>1813.954924056835</v>
      </c>
      <c r="J290" s="126"/>
      <c r="K290" s="126"/>
      <c r="L290" s="2"/>
      <c r="M290" s="18"/>
    </row>
    <row r="291" spans="1:13" ht="15">
      <c r="A291" s="90" t="s">
        <v>47</v>
      </c>
      <c r="B291" s="8" t="s">
        <v>42</v>
      </c>
      <c r="C291" s="2"/>
      <c r="D291" s="2"/>
      <c r="E291" s="2"/>
      <c r="F291" s="2"/>
      <c r="G291" s="4"/>
      <c r="H291" s="4"/>
      <c r="I291" s="4">
        <v>1828.8768810807028</v>
      </c>
      <c r="J291" s="126"/>
      <c r="K291" s="126"/>
      <c r="L291" s="2"/>
      <c r="M291" s="18"/>
    </row>
    <row r="292" spans="1:13" ht="15">
      <c r="A292" s="90" t="s">
        <v>250</v>
      </c>
      <c r="B292" s="8" t="s">
        <v>42</v>
      </c>
      <c r="C292" s="2"/>
      <c r="D292" s="2"/>
      <c r="E292" s="2"/>
      <c r="F292" s="2"/>
      <c r="G292" s="4"/>
      <c r="H292" s="4"/>
      <c r="I292" s="4">
        <v>1828.8768810807028</v>
      </c>
      <c r="J292" s="126"/>
      <c r="K292" s="126"/>
      <c r="L292" s="2"/>
      <c r="M292" s="18"/>
    </row>
    <row r="293" spans="1:13" ht="15">
      <c r="A293" s="90" t="s">
        <v>194</v>
      </c>
      <c r="B293" s="8" t="s">
        <v>42</v>
      </c>
      <c r="C293" s="2"/>
      <c r="D293" s="2"/>
      <c r="E293" s="2"/>
      <c r="F293" s="2"/>
      <c r="G293" s="4"/>
      <c r="H293" s="4"/>
      <c r="I293" s="4">
        <v>1803.181213690768</v>
      </c>
      <c r="J293" s="126"/>
      <c r="K293" s="126"/>
      <c r="L293" s="2"/>
      <c r="M293" s="18"/>
    </row>
    <row r="294" spans="1:13" ht="15">
      <c r="A294" s="90" t="s">
        <v>34</v>
      </c>
      <c r="B294" s="8" t="s">
        <v>42</v>
      </c>
      <c r="C294" s="2"/>
      <c r="D294" s="2"/>
      <c r="E294" s="2"/>
      <c r="F294" s="2"/>
      <c r="G294" s="4"/>
      <c r="H294" s="4"/>
      <c r="I294" s="4">
        <v>1867.7142857142858</v>
      </c>
      <c r="J294" s="126"/>
      <c r="K294" s="126"/>
      <c r="L294" s="2"/>
      <c r="M294" s="18"/>
    </row>
    <row r="295" spans="1:13" ht="15">
      <c r="A295" s="90" t="s">
        <v>201</v>
      </c>
      <c r="B295" s="8" t="s">
        <v>42</v>
      </c>
      <c r="C295" s="2"/>
      <c r="D295" s="2"/>
      <c r="E295" s="2"/>
      <c r="F295" s="2"/>
      <c r="G295" s="4"/>
      <c r="H295" s="4"/>
      <c r="I295" s="4">
        <v>1801.097781199692</v>
      </c>
      <c r="J295" s="126"/>
      <c r="K295" s="126"/>
      <c r="L295" s="2"/>
      <c r="M295" s="18"/>
    </row>
    <row r="296" spans="1:13" ht="15">
      <c r="A296" s="90" t="s">
        <v>156</v>
      </c>
      <c r="B296" s="8" t="s">
        <v>42</v>
      </c>
      <c r="C296" s="69"/>
      <c r="D296" s="69"/>
      <c r="E296" s="69"/>
      <c r="F296" s="69"/>
      <c r="G296" s="71"/>
      <c r="H296" s="71"/>
      <c r="I296" s="71">
        <v>1803.181213690768</v>
      </c>
      <c r="J296" s="185"/>
      <c r="K296" s="185"/>
      <c r="L296" s="4">
        <f>K167</f>
        <v>1803.401249520307</v>
      </c>
      <c r="M296" s="18"/>
    </row>
    <row r="297" spans="1:13" ht="15">
      <c r="A297" s="90" t="str">
        <f aca="true" t="shared" si="144" ref="A297:B312">A126</f>
        <v>В.Иванов</v>
      </c>
      <c r="B297" s="8" t="str">
        <f t="shared" si="144"/>
        <v>RUS</v>
      </c>
      <c r="C297" s="2"/>
      <c r="D297" s="2"/>
      <c r="E297" s="2"/>
      <c r="F297" s="2"/>
      <c r="G297" s="4"/>
      <c r="H297" s="4"/>
      <c r="I297" s="4"/>
      <c r="J297" s="4">
        <f>K126</f>
        <v>1879.6502983725522</v>
      </c>
      <c r="K297" s="126"/>
      <c r="L297" s="2"/>
      <c r="M297" s="18"/>
    </row>
    <row r="298" spans="1:13" ht="15">
      <c r="A298" s="144" t="str">
        <f t="shared" si="144"/>
        <v>М. Костылев</v>
      </c>
      <c r="B298" s="8" t="str">
        <f t="shared" si="144"/>
        <v>RUS</v>
      </c>
      <c r="C298" s="2"/>
      <c r="D298" s="2"/>
      <c r="E298" s="2"/>
      <c r="F298" s="2"/>
      <c r="G298" s="4"/>
      <c r="H298" s="4"/>
      <c r="I298" s="4"/>
      <c r="J298" s="4">
        <f aca="true" t="shared" si="145" ref="J298:J312">K127</f>
        <v>1864.6555899553175</v>
      </c>
      <c r="K298" s="126"/>
      <c r="L298" s="2"/>
      <c r="M298" s="18"/>
    </row>
    <row r="299" spans="1:13" ht="15">
      <c r="A299" s="144" t="str">
        <f t="shared" si="144"/>
        <v>R. Becker</v>
      </c>
      <c r="B299" s="8" t="str">
        <f t="shared" si="144"/>
        <v>USA</v>
      </c>
      <c r="C299" s="2"/>
      <c r="D299" s="2"/>
      <c r="E299" s="2"/>
      <c r="F299" s="2"/>
      <c r="G299" s="4"/>
      <c r="H299" s="4"/>
      <c r="I299" s="4"/>
      <c r="J299" s="4">
        <f t="shared" si="145"/>
        <v>1856.8056354212058</v>
      </c>
      <c r="K299" s="126"/>
      <c r="L299" s="2"/>
      <c r="M299" s="18"/>
    </row>
    <row r="300" spans="1:13" ht="15">
      <c r="A300" s="144" t="str">
        <f t="shared" si="144"/>
        <v>А. Шпаковский</v>
      </c>
      <c r="B300" s="8" t="str">
        <f t="shared" si="144"/>
        <v>???</v>
      </c>
      <c r="C300" s="2"/>
      <c r="D300" s="2"/>
      <c r="E300" s="2"/>
      <c r="F300" s="2"/>
      <c r="G300" s="4"/>
      <c r="H300" s="4"/>
      <c r="I300" s="4"/>
      <c r="J300" s="4">
        <f t="shared" si="145"/>
        <v>1823.8152099444285</v>
      </c>
      <c r="K300" s="126"/>
      <c r="L300" s="2"/>
      <c r="M300" s="18"/>
    </row>
    <row r="301" spans="1:13" ht="15">
      <c r="A301" s="144" t="str">
        <f t="shared" si="144"/>
        <v>Н.Чернявский</v>
      </c>
      <c r="B301" s="8" t="str">
        <f t="shared" si="144"/>
        <v>UKR</v>
      </c>
      <c r="C301" s="2"/>
      <c r="D301" s="2"/>
      <c r="E301" s="2"/>
      <c r="F301" s="2"/>
      <c r="G301" s="4"/>
      <c r="H301" s="4"/>
      <c r="I301" s="4"/>
      <c r="J301" s="4">
        <f t="shared" si="145"/>
        <v>1814.1723528015714</v>
      </c>
      <c r="K301" s="126"/>
      <c r="L301" s="2"/>
      <c r="M301" s="18"/>
    </row>
    <row r="302" spans="1:13" ht="15">
      <c r="A302" s="144" t="str">
        <f t="shared" si="144"/>
        <v>И. Антипин</v>
      </c>
      <c r="B302" s="8" t="str">
        <f t="shared" si="144"/>
        <v>RUS</v>
      </c>
      <c r="C302" s="2"/>
      <c r="D302" s="2"/>
      <c r="E302" s="2"/>
      <c r="F302" s="2"/>
      <c r="G302" s="4"/>
      <c r="H302" s="4"/>
      <c r="I302" s="4"/>
      <c r="J302" s="4">
        <f t="shared" si="145"/>
        <v>1825.1738765608625</v>
      </c>
      <c r="K302" s="126"/>
      <c r="L302" s="2"/>
      <c r="M302" s="18"/>
    </row>
    <row r="303" spans="1:13" ht="15">
      <c r="A303" s="144" t="str">
        <f t="shared" si="144"/>
        <v>В.Копыл              </v>
      </c>
      <c r="B303" s="8" t="str">
        <f t="shared" si="144"/>
        <v>UKR</v>
      </c>
      <c r="C303" s="2"/>
      <c r="D303" s="2"/>
      <c r="E303" s="2"/>
      <c r="F303" s="2"/>
      <c r="G303" s="4"/>
      <c r="H303" s="4"/>
      <c r="I303" s="4"/>
      <c r="J303" s="4">
        <f t="shared" si="145"/>
        <v>1810.9580670872856</v>
      </c>
      <c r="K303" s="126"/>
      <c r="L303" s="2"/>
      <c r="M303" s="18"/>
    </row>
    <row r="304" spans="1:13" ht="15">
      <c r="A304" s="144" t="str">
        <f t="shared" si="144"/>
        <v>V.Zamanov           </v>
      </c>
      <c r="B304" s="8" t="str">
        <f t="shared" si="144"/>
        <v>AZE</v>
      </c>
      <c r="C304" s="2"/>
      <c r="D304" s="2"/>
      <c r="E304" s="2"/>
      <c r="F304" s="2"/>
      <c r="G304" s="4"/>
      <c r="H304" s="4"/>
      <c r="I304" s="4"/>
      <c r="J304" s="4">
        <f t="shared" si="145"/>
        <v>1807.7437813729998</v>
      </c>
      <c r="K304" s="126"/>
      <c r="L304" s="2"/>
      <c r="M304" s="18"/>
    </row>
    <row r="305" spans="1:13" ht="15">
      <c r="A305" s="144" t="str">
        <f t="shared" si="144"/>
        <v>В. Морозов</v>
      </c>
      <c r="B305" s="8" t="str">
        <f t="shared" si="144"/>
        <v>RUS</v>
      </c>
      <c r="C305" s="2"/>
      <c r="D305" s="2"/>
      <c r="E305" s="2"/>
      <c r="F305" s="2"/>
      <c r="G305" s="4"/>
      <c r="H305" s="4"/>
      <c r="I305" s="4"/>
      <c r="J305" s="4">
        <f t="shared" si="145"/>
        <v>1821.9595908465767</v>
      </c>
      <c r="K305" s="126"/>
      <c r="L305" s="2"/>
      <c r="M305" s="18"/>
    </row>
    <row r="306" spans="1:13" ht="15">
      <c r="A306" s="144" t="str">
        <f t="shared" si="144"/>
        <v>D.Muller</v>
      </c>
      <c r="B306" s="8" t="str">
        <f t="shared" si="144"/>
        <v>GER</v>
      </c>
      <c r="C306" s="2"/>
      <c r="D306" s="2"/>
      <c r="E306" s="2"/>
      <c r="F306" s="2"/>
      <c r="G306" s="4"/>
      <c r="H306" s="4"/>
      <c r="I306" s="4"/>
      <c r="J306" s="4">
        <f t="shared" si="145"/>
        <v>1785.2437813729998</v>
      </c>
      <c r="K306" s="126"/>
      <c r="L306" s="2"/>
      <c r="M306" s="18"/>
    </row>
    <row r="307" spans="1:13" ht="15">
      <c r="A307" s="144" t="str">
        <f t="shared" si="144"/>
        <v>С. Абраменко</v>
      </c>
      <c r="B307" s="8" t="str">
        <f t="shared" si="144"/>
        <v>RUS</v>
      </c>
      <c r="C307" s="2"/>
      <c r="D307" s="2"/>
      <c r="E307" s="2"/>
      <c r="F307" s="2"/>
      <c r="G307" s="4"/>
      <c r="H307" s="4"/>
      <c r="I307" s="4"/>
      <c r="J307" s="4">
        <f t="shared" si="145"/>
        <v>1782.029495658714</v>
      </c>
      <c r="K307" s="126"/>
      <c r="L307" s="2"/>
      <c r="M307" s="18"/>
    </row>
    <row r="308" spans="1:13" ht="15">
      <c r="A308" s="144" t="str">
        <f t="shared" si="144"/>
        <v>Z.Labai                </v>
      </c>
      <c r="B308" s="8" t="str">
        <f t="shared" si="144"/>
        <v>SVK</v>
      </c>
      <c r="C308" s="2"/>
      <c r="D308" s="2"/>
      <c r="E308" s="2"/>
      <c r="F308" s="2"/>
      <c r="G308" s="4"/>
      <c r="H308" s="4"/>
      <c r="I308" s="4"/>
      <c r="J308" s="4">
        <f t="shared" si="145"/>
        <v>1782.029495658714</v>
      </c>
      <c r="K308" s="126"/>
      <c r="L308" s="2"/>
      <c r="M308" s="18"/>
    </row>
    <row r="309" spans="1:13" ht="15">
      <c r="A309" s="144" t="str">
        <f t="shared" si="144"/>
        <v>К.Mlynka</v>
      </c>
      <c r="B309" s="8" t="str">
        <f t="shared" si="144"/>
        <v>SVK</v>
      </c>
      <c r="C309" s="2"/>
      <c r="D309" s="2"/>
      <c r="E309" s="2"/>
      <c r="F309" s="2"/>
      <c r="G309" s="4"/>
      <c r="H309" s="4"/>
      <c r="I309" s="4"/>
      <c r="J309" s="4">
        <f t="shared" si="145"/>
        <v>1782.029495658714</v>
      </c>
      <c r="K309" s="126"/>
      <c r="L309" s="2"/>
      <c r="M309" s="18"/>
    </row>
    <row r="310" spans="1:13" ht="15">
      <c r="A310" s="144" t="str">
        <f t="shared" si="144"/>
        <v>В.Кузьмичев        </v>
      </c>
      <c r="B310" s="8" t="str">
        <f t="shared" si="144"/>
        <v>RUS </v>
      </c>
      <c r="C310" s="2"/>
      <c r="D310" s="2"/>
      <c r="E310" s="2"/>
      <c r="F310" s="2"/>
      <c r="G310" s="4"/>
      <c r="H310" s="4"/>
      <c r="I310" s="4"/>
      <c r="J310" s="4">
        <f t="shared" si="145"/>
        <v>1778.8152099444285</v>
      </c>
      <c r="K310" s="126"/>
      <c r="L310" s="2"/>
      <c r="M310" s="18"/>
    </row>
    <row r="311" spans="1:13" ht="15">
      <c r="A311" s="144" t="str">
        <f t="shared" si="144"/>
        <v>M. Degenkolbe</v>
      </c>
      <c r="B311" s="8" t="str">
        <f t="shared" si="144"/>
        <v>GER</v>
      </c>
      <c r="C311" s="2"/>
      <c r="D311" s="2"/>
      <c r="E311" s="2"/>
      <c r="F311" s="2"/>
      <c r="G311" s="4"/>
      <c r="H311" s="4"/>
      <c r="I311" s="4"/>
      <c r="J311" s="4">
        <f t="shared" si="145"/>
        <v>1778.8152099444285</v>
      </c>
      <c r="K311" s="126"/>
      <c r="L311" s="2"/>
      <c r="M311" s="18"/>
    </row>
    <row r="312" spans="1:13" ht="15.75" thickBot="1">
      <c r="A312" s="176" t="str">
        <f t="shared" si="144"/>
        <v>А. Стёпочкин</v>
      </c>
      <c r="B312" s="177" t="str">
        <f t="shared" si="144"/>
        <v>RUS</v>
      </c>
      <c r="C312" s="2"/>
      <c r="D312" s="2"/>
      <c r="E312" s="2"/>
      <c r="F312" s="2"/>
      <c r="G312" s="4"/>
      <c r="H312" s="4"/>
      <c r="I312" s="4"/>
      <c r="J312" s="4">
        <f t="shared" si="145"/>
        <v>1864.7595970987834</v>
      </c>
      <c r="K312" s="126"/>
      <c r="L312" s="2"/>
      <c r="M312" s="18"/>
    </row>
    <row r="313" spans="1:13" ht="15">
      <c r="A313" s="18" t="s">
        <v>48</v>
      </c>
      <c r="B313" s="2" t="s">
        <v>43</v>
      </c>
      <c r="C313" s="2"/>
      <c r="D313" s="2"/>
      <c r="E313" s="2"/>
      <c r="F313" s="2"/>
      <c r="G313" s="4"/>
      <c r="H313" s="4"/>
      <c r="I313" s="4"/>
      <c r="J313" s="4"/>
      <c r="K313" s="221">
        <v>1857.0579798545891</v>
      </c>
      <c r="L313" s="2"/>
      <c r="M313" s="18"/>
    </row>
    <row r="314" spans="1:13" ht="15">
      <c r="A314" s="18" t="s">
        <v>34</v>
      </c>
      <c r="B314" s="2" t="s">
        <v>42</v>
      </c>
      <c r="C314" s="2"/>
      <c r="D314" s="2"/>
      <c r="E314" s="2"/>
      <c r="F314" s="2"/>
      <c r="G314" s="4"/>
      <c r="H314" s="4"/>
      <c r="I314" s="4"/>
      <c r="J314" s="4"/>
      <c r="K314" s="221">
        <v>1873.2217269439807</v>
      </c>
      <c r="L314" s="2"/>
      <c r="M314" s="18"/>
    </row>
    <row r="315" spans="1:13" ht="15">
      <c r="A315" s="18" t="s">
        <v>250</v>
      </c>
      <c r="B315" s="2" t="s">
        <v>42</v>
      </c>
      <c r="C315" s="2"/>
      <c r="D315" s="2"/>
      <c r="E315" s="2"/>
      <c r="F315" s="2"/>
      <c r="G315" s="4"/>
      <c r="H315" s="4"/>
      <c r="I315" s="4"/>
      <c r="J315" s="4"/>
      <c r="K315" s="221">
        <v>1827.0889588981233</v>
      </c>
      <c r="L315" s="2"/>
      <c r="M315" s="18"/>
    </row>
    <row r="316" spans="1:13" ht="15">
      <c r="A316" s="18" t="s">
        <v>351</v>
      </c>
      <c r="B316" s="2" t="s">
        <v>42</v>
      </c>
      <c r="C316" s="2"/>
      <c r="D316" s="2"/>
      <c r="E316" s="2"/>
      <c r="F316" s="2"/>
      <c r="G316" s="4"/>
      <c r="H316" s="4"/>
      <c r="I316" s="4"/>
      <c r="J316" s="4"/>
      <c r="K316" s="221">
        <v>1805.8254572418205</v>
      </c>
      <c r="L316" s="2"/>
      <c r="M316" s="18"/>
    </row>
    <row r="317" spans="1:13" ht="15">
      <c r="A317" s="18" t="s">
        <v>336</v>
      </c>
      <c r="B317" s="15" t="s">
        <v>42</v>
      </c>
      <c r="C317" s="2"/>
      <c r="D317" s="2"/>
      <c r="E317" s="2"/>
      <c r="F317" s="2"/>
      <c r="G317" s="4"/>
      <c r="H317" s="4"/>
      <c r="I317" s="4"/>
      <c r="J317" s="4"/>
      <c r="K317" s="221">
        <v>1805.8254572418205</v>
      </c>
      <c r="L317" s="2"/>
      <c r="M317" s="18"/>
    </row>
    <row r="318" spans="1:13" ht="15">
      <c r="A318" s="18" t="s">
        <v>156</v>
      </c>
      <c r="B318" s="15" t="s">
        <v>42</v>
      </c>
      <c r="C318" s="2"/>
      <c r="D318" s="2"/>
      <c r="E318" s="2"/>
      <c r="F318" s="2"/>
      <c r="G318" s="4"/>
      <c r="H318" s="4"/>
      <c r="I318" s="4"/>
      <c r="J318" s="4"/>
      <c r="K318" s="221">
        <v>1801.5459733564444</v>
      </c>
      <c r="L318" s="2"/>
      <c r="M318" s="18"/>
    </row>
    <row r="319" spans="1:13" ht="15">
      <c r="A319" s="18" t="s">
        <v>61</v>
      </c>
      <c r="B319" s="15" t="s">
        <v>42</v>
      </c>
      <c r="C319" s="2"/>
      <c r="D319" s="2"/>
      <c r="E319" s="2"/>
      <c r="F319" s="2"/>
      <c r="G319" s="4"/>
      <c r="H319" s="4"/>
      <c r="I319" s="4"/>
      <c r="J319" s="4"/>
      <c r="K319" s="221">
        <v>1799.396885813249</v>
      </c>
      <c r="L319" s="2"/>
      <c r="M319" s="18"/>
    </row>
    <row r="320" spans="1:13" ht="15">
      <c r="A320" s="18" t="s">
        <v>352</v>
      </c>
      <c r="B320" s="15" t="s">
        <v>42</v>
      </c>
      <c r="C320" s="2"/>
      <c r="D320" s="2"/>
      <c r="E320" s="2"/>
      <c r="F320" s="2"/>
      <c r="G320" s="4"/>
      <c r="H320" s="4"/>
      <c r="I320" s="4"/>
      <c r="J320" s="4"/>
      <c r="K320" s="221">
        <v>1799.396885813249</v>
      </c>
      <c r="L320" s="4">
        <f>K168</f>
        <v>1795.4207392392427</v>
      </c>
      <c r="M320" s="18"/>
    </row>
    <row r="321" spans="1:13" ht="15">
      <c r="A321" s="18" t="s">
        <v>353</v>
      </c>
      <c r="B321" s="15" t="s">
        <v>42</v>
      </c>
      <c r="C321" s="2"/>
      <c r="D321" s="2"/>
      <c r="E321" s="2"/>
      <c r="F321" s="2"/>
      <c r="G321" s="4"/>
      <c r="H321" s="4"/>
      <c r="I321" s="4"/>
      <c r="J321" s="4"/>
      <c r="K321" s="221">
        <v>1799.396885813249</v>
      </c>
      <c r="L321" s="2"/>
      <c r="M321" s="18"/>
    </row>
    <row r="322" spans="1:13" ht="15">
      <c r="A322" s="18" t="str">
        <f>A164</f>
        <v>Э.Абдуллаев</v>
      </c>
      <c r="B322" s="2" t="str">
        <f>B164</f>
        <v>AZE</v>
      </c>
      <c r="C322" s="2"/>
      <c r="D322" s="2"/>
      <c r="E322" s="2"/>
      <c r="F322" s="2"/>
      <c r="G322" s="4"/>
      <c r="H322" s="4"/>
      <c r="I322" s="4"/>
      <c r="J322" s="4"/>
      <c r="K322" s="167"/>
      <c r="L322" s="4">
        <f>K164</f>
        <v>1821.5705569270267</v>
      </c>
      <c r="M322" s="18"/>
    </row>
    <row r="323" spans="1:13" s="37" customFormat="1" ht="15">
      <c r="A323" s="238" t="str">
        <f aca="true" t="shared" si="146" ref="A323:B334">A178</f>
        <v>Ю.Алексеев </v>
      </c>
      <c r="B323" s="35" t="str">
        <f t="shared" si="146"/>
        <v>RUS </v>
      </c>
      <c r="C323" s="35"/>
      <c r="D323" s="35"/>
      <c r="E323" s="35"/>
      <c r="F323" s="35"/>
      <c r="G323" s="239"/>
      <c r="H323" s="239"/>
      <c r="I323" s="239"/>
      <c r="J323" s="239"/>
      <c r="K323" s="240"/>
      <c r="L323" s="239"/>
      <c r="M323" s="239">
        <f>K178</f>
        <v>1821.5441585099989</v>
      </c>
    </row>
    <row r="324" spans="1:13" ht="15">
      <c r="A324" s="18" t="str">
        <f t="shared" si="146"/>
        <v>И.Антипин </v>
      </c>
      <c r="B324" s="2" t="str">
        <f t="shared" si="146"/>
        <v>RUS </v>
      </c>
      <c r="C324" s="2"/>
      <c r="D324" s="2"/>
      <c r="E324" s="2"/>
      <c r="F324" s="2"/>
      <c r="G324" s="4"/>
      <c r="H324" s="4"/>
      <c r="I324" s="4"/>
      <c r="J324" s="4"/>
      <c r="K324" s="167"/>
      <c r="L324" s="4"/>
      <c r="M324" s="4">
        <f aca="true" t="shared" si="147" ref="M324:M334">K179</f>
        <v>1845.6021452159002</v>
      </c>
    </row>
    <row r="325" spans="1:13" ht="15">
      <c r="A325" s="18" t="str">
        <f t="shared" si="146"/>
        <v>В.Барсуков </v>
      </c>
      <c r="B325" s="2" t="str">
        <f t="shared" si="146"/>
        <v>RUS </v>
      </c>
      <c r="C325" s="2"/>
      <c r="D325" s="2"/>
      <c r="E325" s="2"/>
      <c r="F325" s="2"/>
      <c r="G325" s="4"/>
      <c r="H325" s="4"/>
      <c r="I325" s="4"/>
      <c r="J325" s="4"/>
      <c r="K325" s="167"/>
      <c r="L325" s="4"/>
      <c r="M325" s="4">
        <f t="shared" si="147"/>
        <v>1812.8930336867436</v>
      </c>
    </row>
    <row r="326" spans="1:13" ht="15">
      <c r="A326" s="18" t="str">
        <f t="shared" si="146"/>
        <v>В.Иванов </v>
      </c>
      <c r="B326" s="2" t="str">
        <f t="shared" si="146"/>
        <v>RUS </v>
      </c>
      <c r="C326" s="2"/>
      <c r="D326" s="2"/>
      <c r="E326" s="2"/>
      <c r="F326" s="2"/>
      <c r="G326" s="4"/>
      <c r="H326" s="4"/>
      <c r="I326" s="4"/>
      <c r="J326" s="4"/>
      <c r="K326" s="167"/>
      <c r="L326" s="4"/>
      <c r="M326" s="4">
        <f t="shared" si="147"/>
        <v>1862.4380787714124</v>
      </c>
    </row>
    <row r="327" spans="1:13" ht="15">
      <c r="A327" s="18" t="str">
        <f t="shared" si="146"/>
        <v>В.Морозов </v>
      </c>
      <c r="B327" s="2" t="str">
        <f t="shared" si="146"/>
        <v>RUS </v>
      </c>
      <c r="C327" s="2"/>
      <c r="D327" s="2"/>
      <c r="E327" s="2"/>
      <c r="F327" s="2"/>
      <c r="G327" s="4"/>
      <c r="H327" s="4"/>
      <c r="I327" s="4"/>
      <c r="J327" s="4"/>
      <c r="K327" s="167"/>
      <c r="L327" s="4"/>
      <c r="M327" s="4">
        <f t="shared" si="147"/>
        <v>1829.1020342384227</v>
      </c>
    </row>
    <row r="328" spans="1:13" ht="15">
      <c r="A328" s="18" t="str">
        <f t="shared" si="146"/>
        <v>А.Стёпочкин </v>
      </c>
      <c r="B328" s="2" t="str">
        <f t="shared" si="146"/>
        <v>RUS </v>
      </c>
      <c r="C328" s="2"/>
      <c r="D328" s="2"/>
      <c r="E328" s="2"/>
      <c r="F328" s="2"/>
      <c r="G328" s="4"/>
      <c r="H328" s="4"/>
      <c r="I328" s="4"/>
      <c r="J328" s="4"/>
      <c r="K328" s="167"/>
      <c r="L328" s="4"/>
      <c r="M328" s="4">
        <f t="shared" si="147"/>
        <v>1855.4438661382364</v>
      </c>
    </row>
    <row r="329" spans="1:13" ht="15">
      <c r="A329" s="18" t="str">
        <f t="shared" si="146"/>
        <v>В.Воронин </v>
      </c>
      <c r="B329" s="2" t="str">
        <f t="shared" si="146"/>
        <v>RUS </v>
      </c>
      <c r="C329" s="2"/>
      <c r="D329" s="2"/>
      <c r="E329" s="2"/>
      <c r="F329" s="2"/>
      <c r="G329" s="4"/>
      <c r="H329" s="4"/>
      <c r="I329" s="4"/>
      <c r="J329" s="4"/>
      <c r="K329" s="167"/>
      <c r="L329" s="4"/>
      <c r="M329" s="4">
        <f t="shared" si="147"/>
        <v>1795.3596395655995</v>
      </c>
    </row>
    <row r="330" spans="1:13" ht="15">
      <c r="A330" s="18" t="str">
        <f t="shared" si="146"/>
        <v>Н.Кравцов </v>
      </c>
      <c r="B330" s="2" t="str">
        <f t="shared" si="146"/>
        <v>RUS </v>
      </c>
      <c r="C330" s="2"/>
      <c r="D330" s="2"/>
      <c r="E330" s="2"/>
      <c r="F330" s="2"/>
      <c r="G330" s="4"/>
      <c r="H330" s="4"/>
      <c r="I330" s="4"/>
      <c r="J330" s="4"/>
      <c r="K330" s="167"/>
      <c r="L330" s="4"/>
      <c r="M330" s="4">
        <f t="shared" si="147"/>
        <v>1795.829872795713</v>
      </c>
    </row>
    <row r="331" spans="1:13" ht="15">
      <c r="A331" s="18" t="str">
        <f t="shared" si="146"/>
        <v>В.Кузьмичев </v>
      </c>
      <c r="B331" s="2" t="str">
        <f t="shared" si="146"/>
        <v>RUS </v>
      </c>
      <c r="C331" s="2"/>
      <c r="D331" s="2"/>
      <c r="E331" s="2"/>
      <c r="F331" s="2"/>
      <c r="G331" s="4"/>
      <c r="H331" s="4"/>
      <c r="I331" s="4"/>
      <c r="J331" s="4"/>
      <c r="K331" s="167"/>
      <c r="L331" s="4"/>
      <c r="M331" s="4">
        <f t="shared" si="147"/>
        <v>1780.5343165296422</v>
      </c>
    </row>
    <row r="332" spans="1:13" ht="15">
      <c r="A332" s="18" t="str">
        <f t="shared" si="146"/>
        <v>В.Шматов </v>
      </c>
      <c r="B332" s="2" t="str">
        <f t="shared" si="146"/>
        <v>RUS </v>
      </c>
      <c r="C332" s="2"/>
      <c r="D332" s="2"/>
      <c r="E332" s="2"/>
      <c r="F332" s="2"/>
      <c r="G332" s="4"/>
      <c r="H332" s="4"/>
      <c r="I332" s="4"/>
      <c r="J332" s="4"/>
      <c r="K332" s="167"/>
      <c r="L332" s="4"/>
      <c r="M332" s="4">
        <f t="shared" si="147"/>
        <v>1772.1767366678328</v>
      </c>
    </row>
    <row r="333" spans="1:13" ht="15">
      <c r="A333" s="18" t="str">
        <f t="shared" si="146"/>
        <v>Ю.Литовко </v>
      </c>
      <c r="B333" s="2" t="str">
        <f t="shared" si="146"/>
        <v>RUS </v>
      </c>
      <c r="C333" s="2"/>
      <c r="D333" s="2"/>
      <c r="E333" s="2"/>
      <c r="F333" s="2"/>
      <c r="G333" s="4"/>
      <c r="H333" s="4"/>
      <c r="I333" s="4"/>
      <c r="J333" s="4"/>
      <c r="K333" s="167"/>
      <c r="L333" s="4"/>
      <c r="M333" s="4">
        <f t="shared" si="147"/>
        <v>1764.7894570330245</v>
      </c>
    </row>
    <row r="334" spans="1:13" ht="15">
      <c r="A334" s="189" t="str">
        <f t="shared" si="146"/>
        <v>А.Шилин </v>
      </c>
      <c r="B334" s="69" t="str">
        <f t="shared" si="146"/>
        <v>RUS </v>
      </c>
      <c r="C334" s="69"/>
      <c r="D334" s="69"/>
      <c r="E334" s="69"/>
      <c r="F334" s="69"/>
      <c r="G334" s="71"/>
      <c r="H334" s="71"/>
      <c r="I334" s="71"/>
      <c r="J334" s="71"/>
      <c r="K334" s="237"/>
      <c r="L334" s="71"/>
      <c r="M334" s="71">
        <f t="shared" si="147"/>
        <v>1761.7757437138764</v>
      </c>
    </row>
    <row r="335" spans="1:14" ht="15">
      <c r="A335" s="90" t="str">
        <f aca="true" t="shared" si="148" ref="A335:B353">A196</f>
        <v>М. Костылев</v>
      </c>
      <c r="B335" s="8" t="str">
        <f t="shared" si="148"/>
        <v>RUS</v>
      </c>
      <c r="C335" s="270"/>
      <c r="D335" s="2"/>
      <c r="E335" s="2"/>
      <c r="F335" s="2"/>
      <c r="G335" s="4"/>
      <c r="H335" s="4"/>
      <c r="I335" s="4"/>
      <c r="J335" s="4"/>
      <c r="K335" s="167"/>
      <c r="L335" s="4"/>
      <c r="M335" s="4"/>
      <c r="N335" s="4">
        <f>K196</f>
        <v>1873.8852299083856</v>
      </c>
    </row>
    <row r="336" spans="1:14" ht="15">
      <c r="A336" s="90" t="str">
        <f t="shared" si="148"/>
        <v>В. Иванов</v>
      </c>
      <c r="B336" s="8" t="str">
        <f t="shared" si="148"/>
        <v>RUS</v>
      </c>
      <c r="C336" s="270"/>
      <c r="D336" s="2"/>
      <c r="E336" s="2"/>
      <c r="F336" s="2"/>
      <c r="G336" s="4"/>
      <c r="H336" s="4"/>
      <c r="I336" s="4"/>
      <c r="J336" s="4"/>
      <c r="K336" s="167"/>
      <c r="L336" s="4"/>
      <c r="M336" s="4"/>
      <c r="N336" s="4">
        <f aca="true" t="shared" si="149" ref="N336:N353">K197</f>
        <v>1859.9990478458037</v>
      </c>
    </row>
    <row r="337" spans="1:14" ht="15">
      <c r="A337" s="90" t="str">
        <f t="shared" si="148"/>
        <v>В. Волчек</v>
      </c>
      <c r="B337" s="8" t="str">
        <f t="shared" si="148"/>
        <v>BLR</v>
      </c>
      <c r="C337" s="270"/>
      <c r="D337" s="2"/>
      <c r="E337" s="2"/>
      <c r="F337" s="2"/>
      <c r="G337" s="4"/>
      <c r="H337" s="4"/>
      <c r="I337" s="4"/>
      <c r="J337" s="4"/>
      <c r="K337" s="167"/>
      <c r="L337" s="4"/>
      <c r="M337" s="4"/>
      <c r="N337" s="4">
        <f t="shared" si="149"/>
        <v>1824.5959975354972</v>
      </c>
    </row>
    <row r="338" spans="1:14" ht="15">
      <c r="A338" s="90" t="str">
        <f t="shared" si="148"/>
        <v>В. Морозов</v>
      </c>
      <c r="B338" s="8" t="str">
        <f t="shared" si="148"/>
        <v>RUS</v>
      </c>
      <c r="C338" s="270"/>
      <c r="D338" s="2"/>
      <c r="E338" s="2"/>
      <c r="F338" s="2"/>
      <c r="G338" s="4"/>
      <c r="H338" s="4"/>
      <c r="I338" s="4"/>
      <c r="J338" s="4"/>
      <c r="K338" s="167"/>
      <c r="L338" s="4"/>
      <c r="M338" s="4"/>
      <c r="N338" s="4">
        <f t="shared" si="149"/>
        <v>1814.9531403926399</v>
      </c>
    </row>
    <row r="339" spans="1:14" ht="15">
      <c r="A339" s="90" t="str">
        <f t="shared" si="148"/>
        <v>Ю. Алексеев</v>
      </c>
      <c r="B339" s="8" t="str">
        <f t="shared" si="148"/>
        <v>RUS</v>
      </c>
      <c r="C339" s="270"/>
      <c r="D339" s="2"/>
      <c r="E339" s="2"/>
      <c r="F339" s="2"/>
      <c r="G339" s="4"/>
      <c r="H339" s="4"/>
      <c r="I339" s="4"/>
      <c r="J339" s="4"/>
      <c r="K339" s="167"/>
      <c r="L339" s="4"/>
      <c r="M339" s="4"/>
      <c r="N339" s="4">
        <f t="shared" si="149"/>
        <v>1824.950737661096</v>
      </c>
    </row>
    <row r="340" spans="1:14" ht="15">
      <c r="A340" s="90" t="str">
        <f t="shared" si="148"/>
        <v>И. Антипин</v>
      </c>
      <c r="B340" s="8" t="str">
        <f t="shared" si="148"/>
        <v>RUS</v>
      </c>
      <c r="C340" s="270"/>
      <c r="D340" s="2"/>
      <c r="E340" s="2"/>
      <c r="F340" s="2"/>
      <c r="G340" s="4"/>
      <c r="H340" s="4"/>
      <c r="I340" s="4"/>
      <c r="J340" s="4"/>
      <c r="K340" s="167"/>
      <c r="L340" s="4"/>
      <c r="M340" s="4"/>
      <c r="N340" s="4">
        <f t="shared" si="149"/>
        <v>1836.114880464067</v>
      </c>
    </row>
    <row r="341" spans="1:14" ht="15">
      <c r="A341" s="90" t="str">
        <f t="shared" si="148"/>
        <v>В. Кожакин</v>
      </c>
      <c r="B341" s="8" t="str">
        <f t="shared" si="148"/>
        <v>RUS</v>
      </c>
      <c r="C341" s="270"/>
      <c r="D341" s="2"/>
      <c r="E341" s="2"/>
      <c r="F341" s="2"/>
      <c r="G341" s="4"/>
      <c r="H341" s="4"/>
      <c r="I341" s="4"/>
      <c r="J341" s="4"/>
      <c r="K341" s="167"/>
      <c r="L341" s="4"/>
      <c r="M341" s="4"/>
      <c r="N341" s="4">
        <f t="shared" si="149"/>
        <v>1814.9531403926399</v>
      </c>
    </row>
    <row r="342" spans="1:14" ht="15">
      <c r="A342" s="90" t="str">
        <f t="shared" si="148"/>
        <v>С. Абраменко</v>
      </c>
      <c r="B342" s="8" t="str">
        <f t="shared" si="148"/>
        <v>RUS</v>
      </c>
      <c r="C342" s="270"/>
      <c r="D342" s="2"/>
      <c r="E342" s="2"/>
      <c r="F342" s="2"/>
      <c r="G342" s="4"/>
      <c r="H342" s="4"/>
      <c r="I342" s="4"/>
      <c r="J342" s="4"/>
      <c r="K342" s="167"/>
      <c r="L342" s="4"/>
      <c r="M342" s="4"/>
      <c r="N342" s="4">
        <f t="shared" si="149"/>
        <v>1806.613902402359</v>
      </c>
    </row>
    <row r="343" spans="1:14" ht="15">
      <c r="A343" s="90" t="str">
        <f t="shared" si="148"/>
        <v>Н. Кравцов</v>
      </c>
      <c r="B343" s="8" t="str">
        <f t="shared" si="148"/>
        <v>RUS</v>
      </c>
      <c r="C343" s="270"/>
      <c r="D343" s="2"/>
      <c r="E343" s="2"/>
      <c r="F343" s="2"/>
      <c r="G343" s="4"/>
      <c r="H343" s="4"/>
      <c r="I343" s="4"/>
      <c r="J343" s="4"/>
      <c r="K343" s="167"/>
      <c r="L343" s="4"/>
      <c r="M343" s="4"/>
      <c r="N343" s="4">
        <f t="shared" si="149"/>
        <v>1809.803701243267</v>
      </c>
    </row>
    <row r="344" spans="1:14" ht="15">
      <c r="A344" s="90" t="str">
        <f t="shared" si="148"/>
        <v>P. Petrašinović</v>
      </c>
      <c r="B344" s="8" t="str">
        <f t="shared" si="148"/>
        <v>SER </v>
      </c>
      <c r="C344" s="270"/>
      <c r="D344" s="2"/>
      <c r="E344" s="2"/>
      <c r="F344" s="2"/>
      <c r="G344" s="4"/>
      <c r="H344" s="4"/>
      <c r="I344" s="4"/>
      <c r="J344" s="4"/>
      <c r="K344" s="167"/>
      <c r="L344" s="4"/>
      <c r="M344" s="4"/>
      <c r="N344" s="4">
        <f t="shared" si="149"/>
        <v>1805.3102832497827</v>
      </c>
    </row>
    <row r="345" spans="1:14" ht="15">
      <c r="A345" s="90" t="str">
        <f t="shared" si="148"/>
        <v>E. Abdullayev</v>
      </c>
      <c r="B345" s="8" t="str">
        <f t="shared" si="148"/>
        <v>AZE</v>
      </c>
      <c r="C345" s="270"/>
      <c r="D345" s="2"/>
      <c r="E345" s="2"/>
      <c r="F345" s="2"/>
      <c r="G345" s="4"/>
      <c r="H345" s="4"/>
      <c r="I345" s="4"/>
      <c r="J345" s="4"/>
      <c r="K345" s="167"/>
      <c r="L345" s="4"/>
      <c r="M345" s="4"/>
      <c r="N345" s="4">
        <f t="shared" si="149"/>
        <v>1805.3102832497827</v>
      </c>
    </row>
    <row r="346" spans="1:14" ht="15">
      <c r="A346" s="90" t="str">
        <f t="shared" si="148"/>
        <v>Б. Атанасов</v>
      </c>
      <c r="B346" s="8" t="str">
        <f t="shared" si="148"/>
        <v>BUL </v>
      </c>
      <c r="C346" s="270"/>
      <c r="D346" s="2"/>
      <c r="E346" s="2"/>
      <c r="F346" s="2"/>
      <c r="G346" s="4"/>
      <c r="H346" s="4"/>
      <c r="I346" s="4"/>
      <c r="J346" s="4"/>
      <c r="K346" s="167"/>
      <c r="L346" s="4"/>
      <c r="M346" s="4"/>
      <c r="N346" s="4">
        <f t="shared" si="149"/>
        <v>1802.0959975354972</v>
      </c>
    </row>
    <row r="347" spans="1:14" ht="15">
      <c r="A347" s="90" t="str">
        <f t="shared" si="148"/>
        <v>K. Mlynka</v>
      </c>
      <c r="B347" s="8" t="str">
        <f t="shared" si="148"/>
        <v>SVK</v>
      </c>
      <c r="C347" s="270"/>
      <c r="D347" s="2"/>
      <c r="E347" s="2"/>
      <c r="F347" s="2"/>
      <c r="G347" s="4"/>
      <c r="H347" s="4"/>
      <c r="I347" s="4"/>
      <c r="J347" s="4"/>
      <c r="K347" s="167"/>
      <c r="L347" s="4"/>
      <c r="M347" s="4"/>
      <c r="N347" s="4">
        <f t="shared" si="149"/>
        <v>1798.8817118212114</v>
      </c>
    </row>
    <row r="348" spans="1:14" ht="15">
      <c r="A348" s="90" t="str">
        <f t="shared" si="148"/>
        <v>В. Желтухов</v>
      </c>
      <c r="B348" s="8" t="str">
        <f t="shared" si="148"/>
        <v>RUS</v>
      </c>
      <c r="C348" s="270"/>
      <c r="D348" s="2"/>
      <c r="E348" s="2"/>
      <c r="F348" s="2"/>
      <c r="G348" s="4"/>
      <c r="H348" s="4"/>
      <c r="I348" s="4"/>
      <c r="J348" s="4"/>
      <c r="K348" s="167"/>
      <c r="L348" s="4"/>
      <c r="M348" s="4"/>
      <c r="N348" s="4">
        <f t="shared" si="149"/>
        <v>1792.1732644001183</v>
      </c>
    </row>
    <row r="349" spans="1:14" ht="15">
      <c r="A349" s="90" t="str">
        <f t="shared" si="148"/>
        <v>М. Гальма</v>
      </c>
      <c r="B349" s="8" t="str">
        <f t="shared" si="148"/>
        <v>UKR</v>
      </c>
      <c r="C349" s="270"/>
      <c r="D349" s="2"/>
      <c r="E349" s="2"/>
      <c r="F349" s="2"/>
      <c r="G349" s="4"/>
      <c r="H349" s="4"/>
      <c r="I349" s="4"/>
      <c r="J349" s="4"/>
      <c r="K349" s="167"/>
      <c r="L349" s="4"/>
      <c r="M349" s="4"/>
      <c r="N349" s="4">
        <f t="shared" si="149"/>
        <v>1789.2388546783543</v>
      </c>
    </row>
    <row r="350" spans="1:14" ht="15">
      <c r="A350" s="90" t="str">
        <f t="shared" si="148"/>
        <v>В. Юзюк</v>
      </c>
      <c r="B350" s="8" t="str">
        <f t="shared" si="148"/>
        <v>UKR</v>
      </c>
      <c r="C350" s="270"/>
      <c r="D350" s="2"/>
      <c r="E350" s="2"/>
      <c r="F350" s="2"/>
      <c r="G350" s="4"/>
      <c r="H350" s="4"/>
      <c r="I350" s="4"/>
      <c r="J350" s="4"/>
      <c r="K350" s="167"/>
      <c r="L350" s="4"/>
      <c r="M350" s="4"/>
      <c r="N350" s="4">
        <f t="shared" si="149"/>
        <v>1782.8102832497827</v>
      </c>
    </row>
    <row r="351" spans="1:14" ht="15">
      <c r="A351" s="90" t="str">
        <f t="shared" si="148"/>
        <v>S. Javadzade</v>
      </c>
      <c r="B351" s="8" t="str">
        <f t="shared" si="148"/>
        <v>AZE</v>
      </c>
      <c r="C351" s="270"/>
      <c r="D351" s="2"/>
      <c r="E351" s="2"/>
      <c r="F351" s="2"/>
      <c r="G351" s="4"/>
      <c r="H351" s="4"/>
      <c r="I351" s="4"/>
      <c r="J351" s="4"/>
      <c r="K351" s="167"/>
      <c r="L351" s="4"/>
      <c r="M351" s="4"/>
      <c r="N351" s="4">
        <f t="shared" si="149"/>
        <v>1779.5959975354972</v>
      </c>
    </row>
    <row r="352" spans="1:14" ht="15">
      <c r="A352" s="90" t="str">
        <f t="shared" si="148"/>
        <v>С. Онуфриенко</v>
      </c>
      <c r="B352" s="8" t="str">
        <f t="shared" si="148"/>
        <v>RUS</v>
      </c>
      <c r="C352" s="270"/>
      <c r="D352" s="2"/>
      <c r="E352" s="2"/>
      <c r="F352" s="2"/>
      <c r="G352" s="4"/>
      <c r="H352" s="4"/>
      <c r="I352" s="4"/>
      <c r="J352" s="4"/>
      <c r="K352" s="167"/>
      <c r="L352" s="4"/>
      <c r="M352" s="4"/>
      <c r="N352" s="4">
        <f t="shared" si="149"/>
        <v>1776.3817118212114</v>
      </c>
    </row>
    <row r="353" spans="1:14" ht="15">
      <c r="A353" s="90" t="str">
        <f t="shared" si="148"/>
        <v>Н. Харчишин</v>
      </c>
      <c r="B353" s="8" t="str">
        <f t="shared" si="148"/>
        <v>RUS</v>
      </c>
      <c r="C353" s="270"/>
      <c r="D353" s="2"/>
      <c r="E353" s="2"/>
      <c r="F353" s="2"/>
      <c r="G353" s="4"/>
      <c r="H353" s="4"/>
      <c r="I353" s="4"/>
      <c r="J353" s="4"/>
      <c r="K353" s="167"/>
      <c r="L353" s="4"/>
      <c r="M353" s="4"/>
      <c r="N353" s="4">
        <f t="shared" si="149"/>
        <v>1730.6137756190262</v>
      </c>
    </row>
    <row r="354" spans="1:14" ht="15">
      <c r="A354" s="47"/>
      <c r="B354" s="47"/>
      <c r="C354" s="47"/>
      <c r="D354" s="47"/>
      <c r="E354" s="47"/>
      <c r="F354" s="47"/>
      <c r="G354" s="46"/>
      <c r="H354" s="46"/>
      <c r="I354" s="46"/>
      <c r="J354" s="46"/>
      <c r="K354" s="181"/>
      <c r="L354" s="46"/>
      <c r="M354" s="46"/>
      <c r="N354" s="88"/>
    </row>
    <row r="355" ht="16.5" thickBot="1">
      <c r="B355" s="87" t="s">
        <v>210</v>
      </c>
    </row>
    <row r="356" spans="1:14" ht="16.5" thickBot="1">
      <c r="A356" s="128" t="s">
        <v>64</v>
      </c>
      <c r="B356" s="94" t="s">
        <v>65</v>
      </c>
      <c r="C356" s="92" t="s">
        <v>163</v>
      </c>
      <c r="D356" s="92" t="s">
        <v>164</v>
      </c>
      <c r="E356" s="96" t="s">
        <v>165</v>
      </c>
      <c r="F356" s="92" t="s">
        <v>166</v>
      </c>
      <c r="G356" s="97" t="s">
        <v>167</v>
      </c>
      <c r="H356" s="97" t="s">
        <v>240</v>
      </c>
      <c r="I356" s="97" t="s">
        <v>273</v>
      </c>
      <c r="J356" s="130" t="s">
        <v>307</v>
      </c>
      <c r="K356" s="195" t="s">
        <v>346</v>
      </c>
      <c r="L356" s="218" t="s">
        <v>384</v>
      </c>
      <c r="M356" s="218" t="s">
        <v>399</v>
      </c>
      <c r="N356" s="130" t="s">
        <v>307</v>
      </c>
    </row>
    <row r="357" spans="1:14" ht="15">
      <c r="A357" s="98" t="s">
        <v>34</v>
      </c>
      <c r="B357" s="26" t="s">
        <v>42</v>
      </c>
      <c r="C357" s="33">
        <v>1853.2142857142858</v>
      </c>
      <c r="D357" s="33">
        <v>1892.4775667678741</v>
      </c>
      <c r="E357" s="33">
        <v>1892.4775667678741</v>
      </c>
      <c r="F357" s="33">
        <v>1883.4775667678741</v>
      </c>
      <c r="G357" s="33">
        <v>1884.0320645691622</v>
      </c>
      <c r="H357" s="33">
        <v>1886.8633400960302</v>
      </c>
      <c r="I357" s="179">
        <v>1867.7142857142858</v>
      </c>
      <c r="J357" s="4">
        <f>J297</f>
        <v>1879.6502983725522</v>
      </c>
      <c r="K357" s="4">
        <f>K314</f>
        <v>1873.2217269439807</v>
      </c>
      <c r="L357" s="4">
        <f>L219</f>
        <v>1874.4467849107452</v>
      </c>
      <c r="M357" s="174">
        <f>M326</f>
        <v>1862.4380787714124</v>
      </c>
      <c r="N357" s="4">
        <f>N336</f>
        <v>1859.9990478458037</v>
      </c>
    </row>
    <row r="358" spans="1:14" ht="15">
      <c r="A358" s="89" t="s">
        <v>46</v>
      </c>
      <c r="B358" s="2" t="s">
        <v>44</v>
      </c>
      <c r="C358" s="4">
        <v>1859.642857142857</v>
      </c>
      <c r="D358" s="4"/>
      <c r="E358" s="4"/>
      <c r="F358" s="4"/>
      <c r="G358" s="4">
        <v>1867</v>
      </c>
      <c r="H358" s="2"/>
      <c r="I358" s="126"/>
      <c r="J358" s="2"/>
      <c r="K358" s="4"/>
      <c r="L358" s="2"/>
      <c r="M358" s="6"/>
      <c r="N358" s="2"/>
    </row>
    <row r="359" spans="1:14" ht="15">
      <c r="A359" s="89" t="s">
        <v>48</v>
      </c>
      <c r="B359" s="2" t="s">
        <v>43</v>
      </c>
      <c r="C359" s="4">
        <v>1808.2142857142858</v>
      </c>
      <c r="D359" s="4">
        <v>1847.4906205882921</v>
      </c>
      <c r="E359" s="4">
        <v>1849.2696790678349</v>
      </c>
      <c r="F359" s="4">
        <v>1860.5482553523443</v>
      </c>
      <c r="G359" s="4">
        <v>1856</v>
      </c>
      <c r="H359" s="4">
        <v>1864.4342454646066</v>
      </c>
      <c r="I359" s="84">
        <v>1860.4849163575277</v>
      </c>
      <c r="J359" s="4">
        <f>J299</f>
        <v>1856.8056354212058</v>
      </c>
      <c r="K359" s="4">
        <f>K313</f>
        <v>1857.0579798545891</v>
      </c>
      <c r="L359" s="2"/>
      <c r="M359" s="6"/>
      <c r="N359" s="2"/>
    </row>
    <row r="360" spans="1:14" ht="15">
      <c r="A360" s="89" t="s">
        <v>36</v>
      </c>
      <c r="B360" s="2" t="s">
        <v>42</v>
      </c>
      <c r="C360" s="4">
        <v>1853.2142857142858</v>
      </c>
      <c r="D360" s="4">
        <v>1860.334709625017</v>
      </c>
      <c r="E360" s="4">
        <v>1864.4694925235801</v>
      </c>
      <c r="F360" s="4">
        <v>1850.3137064787231</v>
      </c>
      <c r="G360" s="4"/>
      <c r="H360" s="2"/>
      <c r="I360" s="126"/>
      <c r="J360" s="4">
        <f>J298</f>
        <v>1864.6555899553175</v>
      </c>
      <c r="K360" s="4"/>
      <c r="L360" s="2"/>
      <c r="M360" s="6"/>
      <c r="N360" s="4">
        <f>N335</f>
        <v>1873.8852299083856</v>
      </c>
    </row>
    <row r="361" spans="1:14" ht="15">
      <c r="A361" s="89" t="s">
        <v>190</v>
      </c>
      <c r="B361" s="2" t="s">
        <v>42</v>
      </c>
      <c r="C361" s="4">
        <v>1801.7857142857142</v>
      </c>
      <c r="D361" s="4"/>
      <c r="E361" s="4"/>
      <c r="F361" s="4"/>
      <c r="G361" s="4">
        <v>1831.4304331171106</v>
      </c>
      <c r="H361" s="2"/>
      <c r="I361" s="84">
        <v>1843.9957303842655</v>
      </c>
      <c r="J361" s="4">
        <f>J312</f>
        <v>1864.7595970987834</v>
      </c>
      <c r="K361" s="4"/>
      <c r="L361" s="2"/>
      <c r="M361" s="6">
        <f>M328</f>
        <v>1855.4438661382364</v>
      </c>
      <c r="N361" s="2"/>
    </row>
    <row r="362" spans="1:14" ht="15">
      <c r="A362" s="89" t="s">
        <v>18</v>
      </c>
      <c r="B362" s="2" t="s">
        <v>42</v>
      </c>
      <c r="C362" s="4">
        <v>1840.357142857143</v>
      </c>
      <c r="D362" s="4"/>
      <c r="E362" s="4">
        <v>1850.1601953022177</v>
      </c>
      <c r="F362" s="4">
        <v>1840.1789742112571</v>
      </c>
      <c r="G362" s="4"/>
      <c r="H362" s="2"/>
      <c r="I362" s="126"/>
      <c r="J362" s="2"/>
      <c r="K362" s="4"/>
      <c r="L362" s="2"/>
      <c r="M362" s="6"/>
      <c r="N362" s="2"/>
    </row>
    <row r="363" spans="1:14" ht="15">
      <c r="A363" s="89" t="s">
        <v>320</v>
      </c>
      <c r="B363" s="2" t="s">
        <v>43</v>
      </c>
      <c r="C363" s="4"/>
      <c r="D363" s="4"/>
      <c r="E363" s="4"/>
      <c r="F363" s="4">
        <v>1816.6524111657395</v>
      </c>
      <c r="G363" s="4"/>
      <c r="H363" s="4">
        <v>1840.1623324346904</v>
      </c>
      <c r="I363" s="126"/>
      <c r="J363" s="2"/>
      <c r="K363" s="4"/>
      <c r="L363" s="2"/>
      <c r="M363" s="6"/>
      <c r="N363" s="2"/>
    </row>
    <row r="364" spans="1:14" ht="15">
      <c r="A364" s="89" t="s">
        <v>47</v>
      </c>
      <c r="B364" s="2" t="s">
        <v>42</v>
      </c>
      <c r="C364" s="4">
        <v>1808.2142857142858</v>
      </c>
      <c r="D364" s="4">
        <v>1796.0620491597208</v>
      </c>
      <c r="E364" s="4"/>
      <c r="F364" s="4">
        <v>1816.863310007851</v>
      </c>
      <c r="G364" s="4">
        <v>1834</v>
      </c>
      <c r="H364" s="4">
        <v>1837.185989994992</v>
      </c>
      <c r="I364" s="84">
        <v>1828.8768810807028</v>
      </c>
      <c r="J364" s="4">
        <f>J302</f>
        <v>1825.1738765608625</v>
      </c>
      <c r="K364" s="4"/>
      <c r="L364" s="4">
        <f>L222</f>
        <v>1833.3210109301353</v>
      </c>
      <c r="M364" s="6">
        <f>M324</f>
        <v>1845.6021452159002</v>
      </c>
      <c r="N364" s="4">
        <f>N340</f>
        <v>1836.114880464067</v>
      </c>
    </row>
    <row r="365" spans="1:14" ht="15">
      <c r="A365" s="89" t="s">
        <v>83</v>
      </c>
      <c r="B365" s="2" t="s">
        <v>42</v>
      </c>
      <c r="C365" s="4"/>
      <c r="D365" s="4">
        <v>1813.8705544489353</v>
      </c>
      <c r="E365" s="4"/>
      <c r="F365" s="4"/>
      <c r="G365" s="4">
        <v>1806</v>
      </c>
      <c r="H365" s="4">
        <v>1828.2791193973007</v>
      </c>
      <c r="I365" s="84">
        <v>1828.8768810807028</v>
      </c>
      <c r="J365" s="4">
        <f>J305</f>
        <v>1821.9595908465767</v>
      </c>
      <c r="K365" s="4">
        <f>K315</f>
        <v>1827.0889588981233</v>
      </c>
      <c r="L365" s="4">
        <f>L240</f>
        <v>1828.2753941859032</v>
      </c>
      <c r="M365" s="6">
        <f>M327</f>
        <v>1829.1020342384227</v>
      </c>
      <c r="N365" s="4">
        <f>N338</f>
        <v>1814.9531403926399</v>
      </c>
    </row>
    <row r="366" spans="1:14" ht="15">
      <c r="A366" s="89" t="s">
        <v>82</v>
      </c>
      <c r="B366" s="2" t="s">
        <v>104</v>
      </c>
      <c r="C366" s="4"/>
      <c r="D366" s="4">
        <v>1823.5134115917926</v>
      </c>
      <c r="E366" s="4"/>
      <c r="F366" s="4"/>
      <c r="G366" s="4"/>
      <c r="H366" s="2"/>
      <c r="I366" s="126"/>
      <c r="J366" s="18"/>
      <c r="K366" s="4"/>
      <c r="L366" s="2"/>
      <c r="M366" s="6"/>
      <c r="N366" s="2"/>
    </row>
    <row r="367" spans="1:14" ht="15">
      <c r="A367" s="89" t="s">
        <v>199</v>
      </c>
      <c r="B367" s="2" t="s">
        <v>42</v>
      </c>
      <c r="C367" s="4"/>
      <c r="D367" s="4"/>
      <c r="E367" s="4">
        <v>1821.2536543376552</v>
      </c>
      <c r="F367" s="4"/>
      <c r="G367" s="4">
        <v>1826.4658987312177</v>
      </c>
      <c r="H367" s="4">
        <v>1816.964085409522</v>
      </c>
      <c r="I367" s="126"/>
      <c r="J367" s="18"/>
      <c r="K367" s="4"/>
      <c r="L367" s="4">
        <f>L273</f>
        <v>1795.2495475287956</v>
      </c>
      <c r="M367" s="6"/>
      <c r="N367" s="2"/>
    </row>
    <row r="368" spans="1:14" ht="15">
      <c r="A368" s="89" t="s">
        <v>200</v>
      </c>
      <c r="B368" s="2" t="s">
        <v>42</v>
      </c>
      <c r="C368" s="4"/>
      <c r="D368" s="4"/>
      <c r="E368" s="4">
        <v>1797.2536543376552</v>
      </c>
      <c r="F368" s="4"/>
      <c r="G368" s="4"/>
      <c r="H368" s="2"/>
      <c r="I368" s="84">
        <v>1813.954924056835</v>
      </c>
      <c r="J368" s="18"/>
      <c r="K368" s="4"/>
      <c r="L368" s="2"/>
      <c r="M368" s="6"/>
      <c r="N368" s="2"/>
    </row>
    <row r="369" spans="1:14" ht="15">
      <c r="A369" s="89" t="s">
        <v>32</v>
      </c>
      <c r="B369" s="2" t="s">
        <v>107</v>
      </c>
      <c r="C369" s="4">
        <v>1808.2142857142858</v>
      </c>
      <c r="D369" s="4"/>
      <c r="E369" s="4"/>
      <c r="F369" s="4"/>
      <c r="G369" s="4"/>
      <c r="H369" s="2"/>
      <c r="I369" s="126"/>
      <c r="J369" s="18"/>
      <c r="K369" s="4"/>
      <c r="L369" s="2"/>
      <c r="M369" s="6"/>
      <c r="N369" s="2"/>
    </row>
    <row r="370" spans="1:14" ht="15">
      <c r="A370" s="89" t="s">
        <v>374</v>
      </c>
      <c r="B370" s="2" t="s">
        <v>42</v>
      </c>
      <c r="C370" s="18"/>
      <c r="D370" s="18"/>
      <c r="E370" s="18"/>
      <c r="F370" s="18"/>
      <c r="G370" s="18"/>
      <c r="H370" s="18"/>
      <c r="I370" s="84">
        <v>1803.181213690768</v>
      </c>
      <c r="J370" s="18"/>
      <c r="K370" s="4"/>
      <c r="L370" s="2"/>
      <c r="M370" s="6"/>
      <c r="N370" s="2"/>
    </row>
    <row r="371" spans="1:14" ht="15">
      <c r="A371" s="144" t="s">
        <v>368</v>
      </c>
      <c r="B371" s="8" t="s">
        <v>42</v>
      </c>
      <c r="C371" s="2"/>
      <c r="D371" s="2"/>
      <c r="E371" s="2"/>
      <c r="F371" s="2"/>
      <c r="G371" s="4"/>
      <c r="H371" s="4"/>
      <c r="I371" s="84">
        <v>1803.181213690768</v>
      </c>
      <c r="J371" s="18"/>
      <c r="K371" s="4">
        <f>K318</f>
        <v>1801.5459733564444</v>
      </c>
      <c r="L371" s="4">
        <f>L296</f>
        <v>1803.401249520307</v>
      </c>
      <c r="M371" s="6"/>
      <c r="N371" s="2"/>
    </row>
    <row r="372" spans="1:14" ht="15">
      <c r="A372" s="89" t="s">
        <v>19</v>
      </c>
      <c r="B372" s="2" t="s">
        <v>41</v>
      </c>
      <c r="C372" s="4">
        <v>1801.7857142857142</v>
      </c>
      <c r="D372" s="4"/>
      <c r="E372" s="4"/>
      <c r="F372" s="4"/>
      <c r="G372" s="4"/>
      <c r="H372" s="2"/>
      <c r="I372" s="126"/>
      <c r="J372" s="18"/>
      <c r="K372" s="4"/>
      <c r="L372" s="2"/>
      <c r="M372" s="6"/>
      <c r="N372" s="2"/>
    </row>
    <row r="373" spans="1:14" ht="15">
      <c r="A373" s="89" t="s">
        <v>201</v>
      </c>
      <c r="B373" s="2" t="s">
        <v>42</v>
      </c>
      <c r="C373" s="4"/>
      <c r="D373" s="4"/>
      <c r="E373" s="4">
        <v>1797.2536543376552</v>
      </c>
      <c r="F373" s="4"/>
      <c r="G373" s="4"/>
      <c r="H373" s="2"/>
      <c r="I373" s="84">
        <v>1801.097781199692</v>
      </c>
      <c r="J373" s="18"/>
      <c r="K373" s="4"/>
      <c r="L373" s="2"/>
      <c r="M373" s="6"/>
      <c r="N373" s="2"/>
    </row>
    <row r="374" spans="1:14" ht="15">
      <c r="A374" s="89" t="s">
        <v>86</v>
      </c>
      <c r="B374" s="2" t="s">
        <v>103</v>
      </c>
      <c r="C374" s="4"/>
      <c r="D374" s="4">
        <v>1791.3705544489353</v>
      </c>
      <c r="E374" s="4"/>
      <c r="F374" s="4"/>
      <c r="G374" s="4"/>
      <c r="H374" s="2"/>
      <c r="I374" s="126"/>
      <c r="J374" s="4">
        <f>J304</f>
        <v>1807.7437813729998</v>
      </c>
      <c r="K374" s="4"/>
      <c r="L374" s="2"/>
      <c r="M374" s="6"/>
      <c r="N374" s="2"/>
    </row>
    <row r="375" spans="1:14" ht="15">
      <c r="A375" s="89" t="s">
        <v>175</v>
      </c>
      <c r="B375" s="2" t="s">
        <v>40</v>
      </c>
      <c r="C375" s="4"/>
      <c r="D375" s="4"/>
      <c r="E375" s="4">
        <v>1785.2536543376552</v>
      </c>
      <c r="F375" s="4">
        <v>1791.2081340709665</v>
      </c>
      <c r="G375" s="4"/>
      <c r="H375" s="2"/>
      <c r="I375" s="126"/>
      <c r="J375" s="18"/>
      <c r="K375" s="4"/>
      <c r="L375" s="2"/>
      <c r="M375" s="6"/>
      <c r="N375" s="2"/>
    </row>
    <row r="376" spans="1:14" ht="15">
      <c r="A376" s="89" t="s">
        <v>267</v>
      </c>
      <c r="B376" s="2" t="s">
        <v>40</v>
      </c>
      <c r="C376" s="4">
        <v>1808.2142857142858</v>
      </c>
      <c r="D376" s="4"/>
      <c r="E376" s="4"/>
      <c r="F376" s="4"/>
      <c r="G376" s="4"/>
      <c r="H376" s="4">
        <v>1789.313846408853</v>
      </c>
      <c r="I376" s="126"/>
      <c r="J376" s="18"/>
      <c r="K376" s="4"/>
      <c r="L376" s="2"/>
      <c r="M376" s="6"/>
      <c r="N376" s="2"/>
    </row>
    <row r="377" spans="1:14" ht="15">
      <c r="A377" s="89" t="s">
        <v>177</v>
      </c>
      <c r="B377" s="2" t="s">
        <v>42</v>
      </c>
      <c r="C377" s="4"/>
      <c r="D377" s="4">
        <v>1784.941983020364</v>
      </c>
      <c r="E377" s="4"/>
      <c r="F377" s="4">
        <v>1781.987389103039</v>
      </c>
      <c r="G377" s="4">
        <v>1789</v>
      </c>
      <c r="H377" s="2"/>
      <c r="I377" s="126"/>
      <c r="J377" s="18"/>
      <c r="K377" s="4"/>
      <c r="L377" s="2"/>
      <c r="M377" s="6"/>
      <c r="N377" s="2"/>
    </row>
    <row r="378" spans="1:14" ht="15">
      <c r="A378" s="89" t="s">
        <v>204</v>
      </c>
      <c r="B378" s="2" t="s">
        <v>40</v>
      </c>
      <c r="C378" s="4"/>
      <c r="D378" s="4"/>
      <c r="E378" s="4"/>
      <c r="F378" s="4"/>
      <c r="G378" s="4">
        <v>1787</v>
      </c>
      <c r="H378" s="2"/>
      <c r="I378" s="126"/>
      <c r="J378" s="18"/>
      <c r="K378" s="4"/>
      <c r="L378" s="2"/>
      <c r="M378" s="6"/>
      <c r="N378" s="2"/>
    </row>
    <row r="379" spans="1:14" ht="15">
      <c r="A379" s="89" t="s">
        <v>20</v>
      </c>
      <c r="B379" s="2" t="s">
        <v>42</v>
      </c>
      <c r="C379" s="4">
        <v>1788.9285714285716</v>
      </c>
      <c r="D379" s="4">
        <v>1785.0472354909205</v>
      </c>
      <c r="E379" s="4"/>
      <c r="F379" s="4"/>
      <c r="G379" s="4"/>
      <c r="H379" s="2"/>
      <c r="I379" s="126"/>
      <c r="J379" s="18"/>
      <c r="K379" s="4"/>
      <c r="L379" s="2"/>
      <c r="M379" s="6">
        <f>M332</f>
        <v>1772.1767366678328</v>
      </c>
      <c r="N379" s="2"/>
    </row>
    <row r="380" spans="1:14" ht="15">
      <c r="A380" s="89" t="s">
        <v>248</v>
      </c>
      <c r="B380" s="2" t="s">
        <v>247</v>
      </c>
      <c r="C380" s="18"/>
      <c r="D380" s="18"/>
      <c r="E380" s="18"/>
      <c r="F380" s="18"/>
      <c r="G380" s="18"/>
      <c r="H380" s="4">
        <v>1783.620504269224</v>
      </c>
      <c r="I380" s="126"/>
      <c r="J380" s="18"/>
      <c r="K380" s="4"/>
      <c r="L380" s="2"/>
      <c r="M380" s="6"/>
      <c r="N380" s="2"/>
    </row>
    <row r="381" spans="1:14" ht="15">
      <c r="A381" s="89" t="s">
        <v>235</v>
      </c>
      <c r="B381" s="2" t="s">
        <v>44</v>
      </c>
      <c r="C381" s="4">
        <v>1782.5</v>
      </c>
      <c r="D381" s="4"/>
      <c r="E381" s="4"/>
      <c r="F381" s="4"/>
      <c r="G381" s="4"/>
      <c r="H381" s="2"/>
      <c r="I381" s="126"/>
      <c r="J381" s="18"/>
      <c r="K381" s="4"/>
      <c r="L381" s="2"/>
      <c r="M381" s="6"/>
      <c r="N381" s="2"/>
    </row>
    <row r="382" spans="1:14" ht="15">
      <c r="A382" s="89" t="s">
        <v>49</v>
      </c>
      <c r="B382" s="2" t="s">
        <v>42</v>
      </c>
      <c r="C382" s="4">
        <v>1782.5</v>
      </c>
      <c r="D382" s="4"/>
      <c r="E382" s="4"/>
      <c r="F382" s="4"/>
      <c r="G382" s="4"/>
      <c r="H382" s="2"/>
      <c r="I382" s="126"/>
      <c r="J382" s="18"/>
      <c r="K382" s="4"/>
      <c r="L382" s="2"/>
      <c r="M382" s="6"/>
      <c r="N382" s="2"/>
    </row>
    <row r="383" spans="1:14" ht="15">
      <c r="A383" s="89" t="s">
        <v>87</v>
      </c>
      <c r="B383" s="2" t="s">
        <v>44</v>
      </c>
      <c r="C383" s="4"/>
      <c r="D383" s="4">
        <v>1781.7276973060782</v>
      </c>
      <c r="E383" s="4"/>
      <c r="F383" s="4"/>
      <c r="G383" s="4"/>
      <c r="H383" s="2"/>
      <c r="I383" s="126"/>
      <c r="J383" s="18"/>
      <c r="K383" s="4"/>
      <c r="L383" s="2"/>
      <c r="M383" s="6"/>
      <c r="N383" s="2"/>
    </row>
    <row r="384" spans="1:14" ht="15">
      <c r="A384" s="89" t="s">
        <v>84</v>
      </c>
      <c r="B384" s="2" t="s">
        <v>42</v>
      </c>
      <c r="C384" s="4"/>
      <c r="D384" s="4">
        <v>1813.8705544489353</v>
      </c>
      <c r="E384" s="4"/>
      <c r="F384" s="4"/>
      <c r="G384" s="4">
        <v>1797</v>
      </c>
      <c r="H384" s="4">
        <v>1781.5411967051857</v>
      </c>
      <c r="I384" s="126"/>
      <c r="J384" s="18"/>
      <c r="K384" s="4"/>
      <c r="L384" s="2"/>
      <c r="M384" s="6">
        <f>M329</f>
        <v>1795.3596395655995</v>
      </c>
      <c r="N384" s="2"/>
    </row>
    <row r="385" spans="1:14" ht="15">
      <c r="A385" s="89" t="s">
        <v>203</v>
      </c>
      <c r="B385" s="2" t="s">
        <v>42</v>
      </c>
      <c r="C385" s="4"/>
      <c r="D385" s="4"/>
      <c r="E385" s="4"/>
      <c r="F385" s="4">
        <v>1789.6524111657395</v>
      </c>
      <c r="G385" s="4">
        <v>1780</v>
      </c>
      <c r="H385" s="2"/>
      <c r="I385" s="126"/>
      <c r="J385" s="18"/>
      <c r="K385" s="4"/>
      <c r="L385" s="4">
        <f>L266</f>
        <v>1774.8156384556196</v>
      </c>
      <c r="M385" s="6">
        <f>M333</f>
        <v>1764.7894570330245</v>
      </c>
      <c r="N385" s="2"/>
    </row>
    <row r="386" spans="1:14" ht="15">
      <c r="A386" s="125" t="s">
        <v>202</v>
      </c>
      <c r="B386" s="2" t="s">
        <v>42</v>
      </c>
      <c r="C386" s="4"/>
      <c r="D386" s="4"/>
      <c r="E386" s="4">
        <v>1788.2536543376552</v>
      </c>
      <c r="F386" s="4">
        <v>1781.3329202384525</v>
      </c>
      <c r="G386" s="4">
        <v>1774</v>
      </c>
      <c r="H386" s="2"/>
      <c r="I386" s="126"/>
      <c r="J386" s="18"/>
      <c r="K386" s="4"/>
      <c r="L386" s="4">
        <f>L256</f>
        <v>1770.6415579028608</v>
      </c>
      <c r="M386" s="6">
        <f>M334</f>
        <v>1761.7757437138764</v>
      </c>
      <c r="N386" s="2"/>
    </row>
    <row r="387" spans="1:14" ht="15">
      <c r="A387" s="18" t="s">
        <v>50</v>
      </c>
      <c r="B387" s="2" t="s">
        <v>110</v>
      </c>
      <c r="C387" s="4">
        <v>1763.2142857142858</v>
      </c>
      <c r="D387" s="4"/>
      <c r="E387" s="4"/>
      <c r="F387" s="4"/>
      <c r="G387" s="4"/>
      <c r="H387" s="2"/>
      <c r="I387" s="126"/>
      <c r="J387" s="18"/>
      <c r="K387" s="4"/>
      <c r="L387" s="2"/>
      <c r="M387" s="6"/>
      <c r="N387" s="2"/>
    </row>
    <row r="388" spans="1:14" ht="15">
      <c r="A388" s="18" t="s">
        <v>369</v>
      </c>
      <c r="B388" s="2" t="s">
        <v>44</v>
      </c>
      <c r="C388" s="4">
        <v>1763.2142857142858</v>
      </c>
      <c r="D388" s="4"/>
      <c r="E388" s="4"/>
      <c r="F388" s="4"/>
      <c r="G388" s="4"/>
      <c r="H388" s="2"/>
      <c r="I388" s="126"/>
      <c r="J388" s="18"/>
      <c r="K388" s="4"/>
      <c r="L388" s="2"/>
      <c r="M388" s="6"/>
      <c r="N388" s="2"/>
    </row>
    <row r="389" spans="1:14" ht="15">
      <c r="A389" s="18" t="s">
        <v>52</v>
      </c>
      <c r="B389" s="2" t="s">
        <v>107</v>
      </c>
      <c r="C389" s="4">
        <v>1750.357142857143</v>
      </c>
      <c r="D389" s="4"/>
      <c r="E389" s="4"/>
      <c r="F389" s="4"/>
      <c r="G389" s="4"/>
      <c r="H389" s="2"/>
      <c r="I389" s="126"/>
      <c r="J389" s="18"/>
      <c r="K389" s="4"/>
      <c r="L389" s="2"/>
      <c r="M389" s="6"/>
      <c r="N389" s="2"/>
    </row>
    <row r="390" spans="1:14" ht="15">
      <c r="A390" s="18" t="s">
        <v>13</v>
      </c>
      <c r="B390" s="2" t="s">
        <v>43</v>
      </c>
      <c r="C390" s="4">
        <v>1769.642857142857</v>
      </c>
      <c r="D390" s="4">
        <v>1732.2467075364057</v>
      </c>
      <c r="E390" s="4"/>
      <c r="F390" s="4"/>
      <c r="G390" s="4"/>
      <c r="H390" s="2"/>
      <c r="I390" s="126"/>
      <c r="J390" s="18"/>
      <c r="K390" s="4"/>
      <c r="L390" s="2"/>
      <c r="M390" s="6"/>
      <c r="N390" s="2"/>
    </row>
    <row r="391" spans="1:14" ht="15">
      <c r="A391" s="18" t="s">
        <v>89</v>
      </c>
      <c r="B391" s="2" t="s">
        <v>44</v>
      </c>
      <c r="C391" s="4">
        <v>1756.7857142857142</v>
      </c>
      <c r="D391" s="4">
        <v>1715.2606412810148</v>
      </c>
      <c r="E391" s="4"/>
      <c r="F391" s="4"/>
      <c r="G391" s="4"/>
      <c r="H391" s="4"/>
      <c r="I391" s="126"/>
      <c r="J391" s="18"/>
      <c r="K391" s="4"/>
      <c r="L391" s="2"/>
      <c r="M391" s="6"/>
      <c r="N391" s="4">
        <f>N353</f>
        <v>1730.6137756190262</v>
      </c>
    </row>
    <row r="392" spans="1:14" ht="15">
      <c r="A392" s="18" t="str">
        <f>A300</f>
        <v>А. Шпаковский</v>
      </c>
      <c r="B392" s="2" t="str">
        <f>B302</f>
        <v>RUS</v>
      </c>
      <c r="C392" s="18"/>
      <c r="D392" s="18"/>
      <c r="E392" s="18"/>
      <c r="F392" s="18"/>
      <c r="G392" s="18"/>
      <c r="H392" s="18"/>
      <c r="I392" s="18"/>
      <c r="J392" s="4">
        <f>J300</f>
        <v>1823.8152099444285</v>
      </c>
      <c r="K392" s="4"/>
      <c r="L392" s="2"/>
      <c r="M392" s="6"/>
      <c r="N392" s="2"/>
    </row>
    <row r="393" spans="1:14" ht="15">
      <c r="A393" s="18" t="str">
        <f>A301</f>
        <v>Н.Чернявский</v>
      </c>
      <c r="B393" s="2" t="str">
        <f>B301</f>
        <v>UKR</v>
      </c>
      <c r="C393" s="18"/>
      <c r="D393" s="18"/>
      <c r="E393" s="18"/>
      <c r="F393" s="18"/>
      <c r="G393" s="18"/>
      <c r="H393" s="18"/>
      <c r="I393" s="18"/>
      <c r="J393" s="4">
        <f>J301</f>
        <v>1814.1723528015714</v>
      </c>
      <c r="K393" s="4"/>
      <c r="L393" s="2"/>
      <c r="M393" s="6"/>
      <c r="N393" s="2"/>
    </row>
    <row r="394" spans="1:14" ht="15">
      <c r="A394" s="18" t="str">
        <f>A303</f>
        <v>В.Копыл              </v>
      </c>
      <c r="B394" s="2" t="str">
        <f>B303</f>
        <v>UKR</v>
      </c>
      <c r="C394" s="18"/>
      <c r="D394" s="18"/>
      <c r="E394" s="18"/>
      <c r="F394" s="18"/>
      <c r="G394" s="18"/>
      <c r="H394" s="18"/>
      <c r="I394" s="18"/>
      <c r="J394" s="4">
        <f>J303</f>
        <v>1810.9580670872856</v>
      </c>
      <c r="K394" s="4"/>
      <c r="L394" s="2"/>
      <c r="M394" s="6"/>
      <c r="N394" s="2"/>
    </row>
    <row r="395" spans="1:14" ht="15">
      <c r="A395" s="18" t="str">
        <f aca="true" t="shared" si="150" ref="A395:B400">A306</f>
        <v>D.Muller</v>
      </c>
      <c r="B395" s="2" t="str">
        <f t="shared" si="150"/>
        <v>GER</v>
      </c>
      <c r="C395" s="18"/>
      <c r="D395" s="18"/>
      <c r="E395" s="18"/>
      <c r="F395" s="18"/>
      <c r="G395" s="18"/>
      <c r="H395" s="18"/>
      <c r="I395" s="18"/>
      <c r="J395" s="4">
        <f aca="true" t="shared" si="151" ref="J395:J400">J306</f>
        <v>1785.2437813729998</v>
      </c>
      <c r="K395" s="4"/>
      <c r="L395" s="2"/>
      <c r="M395" s="6"/>
      <c r="N395" s="2"/>
    </row>
    <row r="396" spans="1:14" ht="15">
      <c r="A396" s="18" t="str">
        <f t="shared" si="150"/>
        <v>С. Абраменко</v>
      </c>
      <c r="B396" s="2" t="str">
        <f t="shared" si="150"/>
        <v>RUS</v>
      </c>
      <c r="C396" s="18"/>
      <c r="D396" s="18"/>
      <c r="E396" s="18"/>
      <c r="F396" s="18"/>
      <c r="G396" s="18"/>
      <c r="H396" s="18"/>
      <c r="I396" s="18"/>
      <c r="J396" s="4">
        <f t="shared" si="151"/>
        <v>1782.029495658714</v>
      </c>
      <c r="K396" s="4"/>
      <c r="L396" s="2"/>
      <c r="M396" s="6"/>
      <c r="N396" s="4">
        <f>N342</f>
        <v>1806.613902402359</v>
      </c>
    </row>
    <row r="397" spans="1:14" ht="15">
      <c r="A397" s="18" t="str">
        <f t="shared" si="150"/>
        <v>Z.Labai                </v>
      </c>
      <c r="B397" s="2" t="str">
        <f t="shared" si="150"/>
        <v>SVK</v>
      </c>
      <c r="C397" s="18"/>
      <c r="D397" s="18"/>
      <c r="E397" s="18"/>
      <c r="F397" s="18"/>
      <c r="G397" s="18"/>
      <c r="H397" s="18"/>
      <c r="I397" s="18"/>
      <c r="J397" s="4">
        <f t="shared" si="151"/>
        <v>1782.029495658714</v>
      </c>
      <c r="K397" s="4"/>
      <c r="L397" s="2"/>
      <c r="M397" s="6"/>
      <c r="N397" s="2"/>
    </row>
    <row r="398" spans="1:14" ht="15">
      <c r="A398" s="18" t="str">
        <f t="shared" si="150"/>
        <v>К.Mlynka</v>
      </c>
      <c r="B398" s="2" t="str">
        <f t="shared" si="150"/>
        <v>SVK</v>
      </c>
      <c r="C398" s="18"/>
      <c r="D398" s="18"/>
      <c r="E398" s="18"/>
      <c r="F398" s="18"/>
      <c r="G398" s="18"/>
      <c r="H398" s="18"/>
      <c r="I398" s="18"/>
      <c r="J398" s="4">
        <f t="shared" si="151"/>
        <v>1782.029495658714</v>
      </c>
      <c r="K398" s="4"/>
      <c r="L398" s="2"/>
      <c r="M398" s="6"/>
      <c r="N398" s="4">
        <f>N347</f>
        <v>1798.8817118212114</v>
      </c>
    </row>
    <row r="399" spans="1:14" ht="15">
      <c r="A399" s="18" t="str">
        <f t="shared" si="150"/>
        <v>В.Кузьмичев        </v>
      </c>
      <c r="B399" s="2" t="str">
        <f t="shared" si="150"/>
        <v>RUS </v>
      </c>
      <c r="C399" s="18"/>
      <c r="D399" s="18"/>
      <c r="E399" s="18"/>
      <c r="F399" s="18"/>
      <c r="G399" s="18"/>
      <c r="H399" s="18"/>
      <c r="I399" s="18"/>
      <c r="J399" s="4">
        <f t="shared" si="151"/>
        <v>1778.8152099444285</v>
      </c>
      <c r="K399" s="4"/>
      <c r="L399" s="2"/>
      <c r="M399" s="6">
        <f>M331</f>
        <v>1780.5343165296422</v>
      </c>
      <c r="N399" s="2"/>
    </row>
    <row r="400" spans="1:14" ht="15">
      <c r="A400" s="18" t="str">
        <f t="shared" si="150"/>
        <v>M. Degenkolbe</v>
      </c>
      <c r="B400" s="2" t="str">
        <f t="shared" si="150"/>
        <v>GER</v>
      </c>
      <c r="C400" s="18"/>
      <c r="D400" s="18"/>
      <c r="E400" s="18"/>
      <c r="F400" s="18"/>
      <c r="G400" s="18"/>
      <c r="H400" s="18"/>
      <c r="I400" s="18"/>
      <c r="J400" s="4">
        <f t="shared" si="151"/>
        <v>1778.8152099444285</v>
      </c>
      <c r="K400" s="4"/>
      <c r="L400" s="2"/>
      <c r="M400" s="6"/>
      <c r="N400" s="2"/>
    </row>
    <row r="401" spans="1:14" ht="15">
      <c r="A401" s="90" t="str">
        <f>A316</f>
        <v>В.Барсуков</v>
      </c>
      <c r="B401" s="8" t="str">
        <f>B316</f>
        <v>RUS </v>
      </c>
      <c r="C401" s="90"/>
      <c r="D401" s="90"/>
      <c r="E401" s="90"/>
      <c r="F401" s="90"/>
      <c r="G401" s="90"/>
      <c r="H401" s="90"/>
      <c r="I401" s="90"/>
      <c r="J401" s="90"/>
      <c r="K401" s="204">
        <f>K316</f>
        <v>1805.8254572418205</v>
      </c>
      <c r="L401" s="2"/>
      <c r="M401" s="222">
        <f>M325</f>
        <v>1812.8930336867436</v>
      </c>
      <c r="N401" s="2"/>
    </row>
    <row r="402" spans="1:14" ht="15">
      <c r="A402" s="90" t="str">
        <f>A317</f>
        <v>А.Оганесян</v>
      </c>
      <c r="B402" s="8" t="str">
        <f>B317</f>
        <v>RUS </v>
      </c>
      <c r="C402" s="18"/>
      <c r="D402" s="18"/>
      <c r="E402" s="18"/>
      <c r="F402" s="18"/>
      <c r="G402" s="18"/>
      <c r="H402" s="18"/>
      <c r="I402" s="18"/>
      <c r="J402" s="18"/>
      <c r="K402" s="204">
        <f>K317</f>
        <v>1805.8254572418205</v>
      </c>
      <c r="L402" s="2"/>
      <c r="M402" s="222"/>
      <c r="N402" s="2"/>
    </row>
    <row r="403" spans="1:14" ht="15">
      <c r="A403" s="18" t="str">
        <f aca="true" t="shared" si="152" ref="A403:B405">A319</f>
        <v>В.Желтухов</v>
      </c>
      <c r="B403" s="2" t="str">
        <f t="shared" si="152"/>
        <v>RUS </v>
      </c>
      <c r="C403" s="18"/>
      <c r="D403" s="18"/>
      <c r="E403" s="18"/>
      <c r="F403" s="18"/>
      <c r="G403" s="18"/>
      <c r="H403" s="18"/>
      <c r="I403" s="18"/>
      <c r="J403" s="18"/>
      <c r="K403" s="204">
        <f>K319</f>
        <v>1799.396885813249</v>
      </c>
      <c r="L403" s="2"/>
      <c r="M403" s="222"/>
      <c r="N403" s="4">
        <f>N348</f>
        <v>1792.1732644001183</v>
      </c>
    </row>
    <row r="404" spans="1:14" ht="15">
      <c r="A404" s="18" t="str">
        <f t="shared" si="152"/>
        <v>В.Воинов</v>
      </c>
      <c r="B404" s="2" t="str">
        <f t="shared" si="152"/>
        <v>RUS </v>
      </c>
      <c r="C404" s="18"/>
      <c r="D404" s="18"/>
      <c r="E404" s="18"/>
      <c r="F404" s="18"/>
      <c r="G404" s="18"/>
      <c r="H404" s="18"/>
      <c r="I404" s="18"/>
      <c r="J404" s="18"/>
      <c r="K404" s="4">
        <f>K320</f>
        <v>1799.396885813249</v>
      </c>
      <c r="L404" s="4">
        <f>L320</f>
        <v>1795.4207392392427</v>
      </c>
      <c r="M404" s="222"/>
      <c r="N404" s="2"/>
    </row>
    <row r="405" spans="1:14" ht="15">
      <c r="A405" s="18" t="str">
        <f t="shared" si="152"/>
        <v>Ю.Парамонов</v>
      </c>
      <c r="B405" s="2" t="str">
        <f t="shared" si="152"/>
        <v>RUS </v>
      </c>
      <c r="C405" s="18"/>
      <c r="D405" s="18"/>
      <c r="E405" s="18"/>
      <c r="F405" s="18"/>
      <c r="G405" s="18"/>
      <c r="H405" s="18"/>
      <c r="I405" s="18"/>
      <c r="J405" s="18"/>
      <c r="K405" s="4">
        <f>K321</f>
        <v>1799.396885813249</v>
      </c>
      <c r="L405" s="2"/>
      <c r="M405" s="6"/>
      <c r="N405" s="2"/>
    </row>
    <row r="406" spans="1:14" ht="15">
      <c r="A406" s="18" t="str">
        <f>A322</f>
        <v>Э.Абдуллаев</v>
      </c>
      <c r="B406" s="2" t="str">
        <f>B322</f>
        <v>AZE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4">
        <f>L322</f>
        <v>1821.5705569270267</v>
      </c>
      <c r="M406" s="18"/>
      <c r="N406" s="4">
        <f>N345</f>
        <v>1805.3102832497827</v>
      </c>
    </row>
    <row r="407" spans="1:14" ht="15">
      <c r="A407" s="90" t="str">
        <f>A323</f>
        <v>Ю.Алексеев </v>
      </c>
      <c r="B407" s="8" t="str">
        <f>B323</f>
        <v>RUS 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4">
        <f>M323</f>
        <v>1821.5441585099989</v>
      </c>
      <c r="N407" s="4">
        <f>N339</f>
        <v>1824.950737661096</v>
      </c>
    </row>
    <row r="408" spans="1:14" ht="15">
      <c r="A408" s="266" t="str">
        <f>A330</f>
        <v>Н.Кравцов </v>
      </c>
      <c r="B408" s="267" t="str">
        <f>B330</f>
        <v>RUS </v>
      </c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71">
        <f>M330</f>
        <v>1795.829872795713</v>
      </c>
      <c r="N408" s="4">
        <f>N343</f>
        <v>1809.803701243267</v>
      </c>
    </row>
    <row r="409" spans="1:14" ht="15">
      <c r="A409" s="90" t="str">
        <f aca="true" t="shared" si="153" ref="A409:N409">A337</f>
        <v>В. Волчек</v>
      </c>
      <c r="B409" s="8" t="str">
        <f t="shared" si="153"/>
        <v>BLR</v>
      </c>
      <c r="C409" s="204">
        <f t="shared" si="153"/>
        <v>0</v>
      </c>
      <c r="D409" s="204">
        <f t="shared" si="153"/>
        <v>0</v>
      </c>
      <c r="E409" s="204">
        <f t="shared" si="153"/>
        <v>0</v>
      </c>
      <c r="F409" s="204">
        <f t="shared" si="153"/>
        <v>0</v>
      </c>
      <c r="G409" s="204">
        <f t="shared" si="153"/>
        <v>0</v>
      </c>
      <c r="H409" s="204">
        <f t="shared" si="153"/>
        <v>0</v>
      </c>
      <c r="I409" s="204">
        <f t="shared" si="153"/>
        <v>0</v>
      </c>
      <c r="J409" s="204">
        <f t="shared" si="153"/>
        <v>0</v>
      </c>
      <c r="K409" s="204">
        <f t="shared" si="153"/>
        <v>0</v>
      </c>
      <c r="L409" s="204">
        <f t="shared" si="153"/>
        <v>0</v>
      </c>
      <c r="M409" s="204">
        <f t="shared" si="153"/>
        <v>0</v>
      </c>
      <c r="N409" s="204">
        <f t="shared" si="153"/>
        <v>1824.5959975354972</v>
      </c>
    </row>
    <row r="410" spans="1:14" ht="15">
      <c r="A410" s="90" t="str">
        <f aca="true" t="shared" si="154" ref="A410:N410">A341</f>
        <v>В. Кожакин</v>
      </c>
      <c r="B410" s="8" t="str">
        <f t="shared" si="154"/>
        <v>RUS</v>
      </c>
      <c r="C410" s="204">
        <f t="shared" si="154"/>
        <v>0</v>
      </c>
      <c r="D410" s="204">
        <f t="shared" si="154"/>
        <v>0</v>
      </c>
      <c r="E410" s="204">
        <f t="shared" si="154"/>
        <v>0</v>
      </c>
      <c r="F410" s="204">
        <f t="shared" si="154"/>
        <v>0</v>
      </c>
      <c r="G410" s="204">
        <f t="shared" si="154"/>
        <v>0</v>
      </c>
      <c r="H410" s="204">
        <f t="shared" si="154"/>
        <v>0</v>
      </c>
      <c r="I410" s="204">
        <f t="shared" si="154"/>
        <v>0</v>
      </c>
      <c r="J410" s="204">
        <f t="shared" si="154"/>
        <v>0</v>
      </c>
      <c r="K410" s="204">
        <f t="shared" si="154"/>
        <v>0</v>
      </c>
      <c r="L410" s="204">
        <f t="shared" si="154"/>
        <v>0</v>
      </c>
      <c r="M410" s="204">
        <f t="shared" si="154"/>
        <v>0</v>
      </c>
      <c r="N410" s="204">
        <f t="shared" si="154"/>
        <v>1814.9531403926399</v>
      </c>
    </row>
    <row r="411" spans="1:14" ht="15">
      <c r="A411" s="90" t="str">
        <f aca="true" t="shared" si="155" ref="A411:N411">A344</f>
        <v>P. Petrašinović</v>
      </c>
      <c r="B411" s="8" t="str">
        <f t="shared" si="155"/>
        <v>SER </v>
      </c>
      <c r="C411" s="204">
        <f t="shared" si="155"/>
        <v>0</v>
      </c>
      <c r="D411" s="204">
        <f t="shared" si="155"/>
        <v>0</v>
      </c>
      <c r="E411" s="204">
        <f t="shared" si="155"/>
        <v>0</v>
      </c>
      <c r="F411" s="204">
        <f t="shared" si="155"/>
        <v>0</v>
      </c>
      <c r="G411" s="204">
        <f t="shared" si="155"/>
        <v>0</v>
      </c>
      <c r="H411" s="204">
        <f t="shared" si="155"/>
        <v>0</v>
      </c>
      <c r="I411" s="204">
        <f t="shared" si="155"/>
        <v>0</v>
      </c>
      <c r="J411" s="204">
        <f t="shared" si="155"/>
        <v>0</v>
      </c>
      <c r="K411" s="204">
        <f t="shared" si="155"/>
        <v>0</v>
      </c>
      <c r="L411" s="204">
        <f t="shared" si="155"/>
        <v>0</v>
      </c>
      <c r="M411" s="204">
        <f t="shared" si="155"/>
        <v>0</v>
      </c>
      <c r="N411" s="204">
        <f t="shared" si="155"/>
        <v>1805.3102832497827</v>
      </c>
    </row>
    <row r="412" spans="1:14" ht="15">
      <c r="A412" s="90" t="str">
        <f aca="true" t="shared" si="156" ref="A412:N412">A346</f>
        <v>Б. Атанасов</v>
      </c>
      <c r="B412" s="8" t="str">
        <f t="shared" si="156"/>
        <v>BUL </v>
      </c>
      <c r="C412" s="204">
        <f t="shared" si="156"/>
        <v>0</v>
      </c>
      <c r="D412" s="204">
        <f t="shared" si="156"/>
        <v>0</v>
      </c>
      <c r="E412" s="204">
        <f t="shared" si="156"/>
        <v>0</v>
      </c>
      <c r="F412" s="204">
        <f t="shared" si="156"/>
        <v>0</v>
      </c>
      <c r="G412" s="204">
        <f t="shared" si="156"/>
        <v>0</v>
      </c>
      <c r="H412" s="204">
        <f t="shared" si="156"/>
        <v>0</v>
      </c>
      <c r="I412" s="204">
        <f t="shared" si="156"/>
        <v>0</v>
      </c>
      <c r="J412" s="204">
        <f t="shared" si="156"/>
        <v>0</v>
      </c>
      <c r="K412" s="204">
        <f t="shared" si="156"/>
        <v>0</v>
      </c>
      <c r="L412" s="204">
        <f t="shared" si="156"/>
        <v>0</v>
      </c>
      <c r="M412" s="204">
        <f t="shared" si="156"/>
        <v>0</v>
      </c>
      <c r="N412" s="204">
        <f t="shared" si="156"/>
        <v>1802.0959975354972</v>
      </c>
    </row>
    <row r="413" spans="1:14" ht="15">
      <c r="A413" s="90" t="str">
        <f aca="true" t="shared" si="157" ref="A413:N413">A349</f>
        <v>М. Гальма</v>
      </c>
      <c r="B413" s="8" t="str">
        <f t="shared" si="157"/>
        <v>UKR</v>
      </c>
      <c r="C413" s="204">
        <f t="shared" si="157"/>
        <v>0</v>
      </c>
      <c r="D413" s="204">
        <f t="shared" si="157"/>
        <v>0</v>
      </c>
      <c r="E413" s="204">
        <f t="shared" si="157"/>
        <v>0</v>
      </c>
      <c r="F413" s="204">
        <f t="shared" si="157"/>
        <v>0</v>
      </c>
      <c r="G413" s="204">
        <f t="shared" si="157"/>
        <v>0</v>
      </c>
      <c r="H413" s="204">
        <f t="shared" si="157"/>
        <v>0</v>
      </c>
      <c r="I413" s="204">
        <f t="shared" si="157"/>
        <v>0</v>
      </c>
      <c r="J413" s="204">
        <f t="shared" si="157"/>
        <v>0</v>
      </c>
      <c r="K413" s="204">
        <f t="shared" si="157"/>
        <v>0</v>
      </c>
      <c r="L413" s="204">
        <f t="shared" si="157"/>
        <v>0</v>
      </c>
      <c r="M413" s="204">
        <f t="shared" si="157"/>
        <v>0</v>
      </c>
      <c r="N413" s="204">
        <f t="shared" si="157"/>
        <v>1789.2388546783543</v>
      </c>
    </row>
    <row r="414" spans="1:14" ht="15">
      <c r="A414" s="90" t="str">
        <f aca="true" t="shared" si="158" ref="A414:N414">A350</f>
        <v>В. Юзюк</v>
      </c>
      <c r="B414" s="8" t="str">
        <f t="shared" si="158"/>
        <v>UKR</v>
      </c>
      <c r="C414" s="204">
        <f t="shared" si="158"/>
        <v>0</v>
      </c>
      <c r="D414" s="204">
        <f t="shared" si="158"/>
        <v>0</v>
      </c>
      <c r="E414" s="204">
        <f t="shared" si="158"/>
        <v>0</v>
      </c>
      <c r="F414" s="204">
        <f t="shared" si="158"/>
        <v>0</v>
      </c>
      <c r="G414" s="204">
        <f t="shared" si="158"/>
        <v>0</v>
      </c>
      <c r="H414" s="204">
        <f t="shared" si="158"/>
        <v>0</v>
      </c>
      <c r="I414" s="204">
        <f t="shared" si="158"/>
        <v>0</v>
      </c>
      <c r="J414" s="204">
        <f t="shared" si="158"/>
        <v>0</v>
      </c>
      <c r="K414" s="204">
        <f t="shared" si="158"/>
        <v>0</v>
      </c>
      <c r="L414" s="204">
        <f t="shared" si="158"/>
        <v>0</v>
      </c>
      <c r="M414" s="204">
        <f t="shared" si="158"/>
        <v>0</v>
      </c>
      <c r="N414" s="204">
        <f t="shared" si="158"/>
        <v>1782.8102832497827</v>
      </c>
    </row>
    <row r="415" spans="1:14" ht="15">
      <c r="A415" s="90" t="str">
        <f aca="true" t="shared" si="159" ref="A415:N415">A351</f>
        <v>S. Javadzade</v>
      </c>
      <c r="B415" s="8" t="str">
        <f t="shared" si="159"/>
        <v>AZE</v>
      </c>
      <c r="C415" s="204">
        <f t="shared" si="159"/>
        <v>0</v>
      </c>
      <c r="D415" s="204">
        <f t="shared" si="159"/>
        <v>0</v>
      </c>
      <c r="E415" s="204">
        <f t="shared" si="159"/>
        <v>0</v>
      </c>
      <c r="F415" s="204">
        <f t="shared" si="159"/>
        <v>0</v>
      </c>
      <c r="G415" s="204">
        <f t="shared" si="159"/>
        <v>0</v>
      </c>
      <c r="H415" s="204">
        <f t="shared" si="159"/>
        <v>0</v>
      </c>
      <c r="I415" s="204">
        <f t="shared" si="159"/>
        <v>0</v>
      </c>
      <c r="J415" s="204">
        <f t="shared" si="159"/>
        <v>0</v>
      </c>
      <c r="K415" s="204">
        <f t="shared" si="159"/>
        <v>0</v>
      </c>
      <c r="L415" s="204">
        <f t="shared" si="159"/>
        <v>0</v>
      </c>
      <c r="M415" s="204">
        <f t="shared" si="159"/>
        <v>0</v>
      </c>
      <c r="N415" s="204">
        <f t="shared" si="159"/>
        <v>1779.5959975354972</v>
      </c>
    </row>
    <row r="416" spans="1:14" ht="15">
      <c r="A416" s="90" t="str">
        <f aca="true" t="shared" si="160" ref="A416:N416">A352</f>
        <v>С. Онуфриенко</v>
      </c>
      <c r="B416" s="8" t="str">
        <f t="shared" si="160"/>
        <v>RUS</v>
      </c>
      <c r="C416" s="204">
        <f t="shared" si="160"/>
        <v>0</v>
      </c>
      <c r="D416" s="204">
        <f t="shared" si="160"/>
        <v>0</v>
      </c>
      <c r="E416" s="204">
        <f t="shared" si="160"/>
        <v>0</v>
      </c>
      <c r="F416" s="204">
        <f t="shared" si="160"/>
        <v>0</v>
      </c>
      <c r="G416" s="204">
        <f t="shared" si="160"/>
        <v>0</v>
      </c>
      <c r="H416" s="204">
        <f t="shared" si="160"/>
        <v>0</v>
      </c>
      <c r="I416" s="204">
        <f t="shared" si="160"/>
        <v>0</v>
      </c>
      <c r="J416" s="204">
        <f t="shared" si="160"/>
        <v>0</v>
      </c>
      <c r="K416" s="204">
        <f t="shared" si="160"/>
        <v>0</v>
      </c>
      <c r="L416" s="204">
        <f t="shared" si="160"/>
        <v>0</v>
      </c>
      <c r="M416" s="204">
        <f t="shared" si="160"/>
        <v>0</v>
      </c>
      <c r="N416" s="204">
        <f t="shared" si="160"/>
        <v>1776.3817118212114</v>
      </c>
    </row>
    <row r="417" spans="1:14" ht="15">
      <c r="A417" s="258"/>
      <c r="B417" s="258"/>
      <c r="C417" s="258"/>
      <c r="D417" s="258"/>
      <c r="E417" s="258"/>
      <c r="F417" s="258"/>
      <c r="G417" s="258"/>
      <c r="H417" s="258"/>
      <c r="I417" s="258"/>
      <c r="J417" s="258"/>
      <c r="K417" s="258"/>
      <c r="L417" s="258"/>
      <c r="M417" s="258"/>
      <c r="N417" s="2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8"/>
  <sheetViews>
    <sheetView zoomScale="75" zoomScaleNormal="75" workbookViewId="0" topLeftCell="A333">
      <selection activeCell="A146" sqref="A146"/>
    </sheetView>
  </sheetViews>
  <sheetFormatPr defaultColWidth="8.796875" defaultRowHeight="15"/>
  <cols>
    <col min="1" max="1" width="18.19921875" style="0" customWidth="1"/>
    <col min="2" max="2" width="15.69921875" style="0" customWidth="1"/>
    <col min="11" max="11" width="13.19921875" style="0" customWidth="1"/>
    <col min="15" max="15" width="10.19921875" style="0" bestFit="1" customWidth="1"/>
    <col min="19" max="19" width="17.8984375" style="0" customWidth="1"/>
  </cols>
  <sheetData>
    <row r="1" ht="20.25">
      <c r="D1" s="23" t="s">
        <v>182</v>
      </c>
    </row>
    <row r="2" spans="1:5" ht="15.75">
      <c r="A2" s="51" t="s">
        <v>152</v>
      </c>
      <c r="B2" s="51" t="s">
        <v>153</v>
      </c>
      <c r="C2" s="1"/>
      <c r="D2" s="1"/>
      <c r="E2" s="1"/>
    </row>
    <row r="3" spans="1:6" ht="15.75">
      <c r="A3" s="51" t="s">
        <v>30</v>
      </c>
      <c r="B3" s="7">
        <v>2600</v>
      </c>
      <c r="D3" s="9" t="s">
        <v>8</v>
      </c>
      <c r="F3" s="9" t="s">
        <v>12</v>
      </c>
    </row>
    <row r="4" spans="1:6" ht="15.75">
      <c r="A4" s="51" t="s">
        <v>63</v>
      </c>
      <c r="B4" s="7">
        <v>2100</v>
      </c>
      <c r="D4" s="9">
        <v>2</v>
      </c>
      <c r="F4" s="9">
        <v>28</v>
      </c>
    </row>
    <row r="5" spans="1:6" ht="15.75">
      <c r="A5" s="51" t="s">
        <v>31</v>
      </c>
      <c r="B5" s="7">
        <v>1800</v>
      </c>
      <c r="D5" s="13" t="s">
        <v>14</v>
      </c>
      <c r="F5" s="13" t="s">
        <v>15</v>
      </c>
    </row>
    <row r="6" spans="1:13" ht="16.5" thickBot="1">
      <c r="A6" s="21" t="s">
        <v>183</v>
      </c>
      <c r="B6" s="22"/>
      <c r="C6" s="22"/>
      <c r="D6" s="22"/>
      <c r="M6" t="s">
        <v>69</v>
      </c>
    </row>
    <row r="7" spans="1:17" ht="15.75">
      <c r="A7" s="2" t="s">
        <v>64</v>
      </c>
      <c r="B7" s="2" t="s">
        <v>65</v>
      </c>
      <c r="C7" s="7" t="s">
        <v>0</v>
      </c>
      <c r="D7" s="2" t="s">
        <v>4</v>
      </c>
      <c r="E7" s="2" t="s">
        <v>11</v>
      </c>
      <c r="F7" s="2" t="s">
        <v>5</v>
      </c>
      <c r="G7" s="8" t="s">
        <v>3</v>
      </c>
      <c r="H7" s="8" t="s">
        <v>6</v>
      </c>
      <c r="I7" s="8" t="s">
        <v>7</v>
      </c>
      <c r="J7" s="10" t="s">
        <v>9</v>
      </c>
      <c r="K7" s="11" t="s">
        <v>10</v>
      </c>
      <c r="L7" s="19" t="s">
        <v>45</v>
      </c>
      <c r="M7" s="2" t="s">
        <v>66</v>
      </c>
      <c r="N7" s="8" t="s">
        <v>1</v>
      </c>
      <c r="O7" s="18" t="s">
        <v>2</v>
      </c>
      <c r="P7" s="8" t="s">
        <v>67</v>
      </c>
      <c r="Q7" s="8" t="s">
        <v>68</v>
      </c>
    </row>
    <row r="8" spans="1:17" ht="15.75">
      <c r="A8" s="18" t="s">
        <v>53</v>
      </c>
      <c r="B8" s="15" t="s">
        <v>42</v>
      </c>
      <c r="C8" s="17">
        <v>1800</v>
      </c>
      <c r="D8" s="4">
        <f aca="true" t="shared" si="0" ref="D8:D24">C8-1600</f>
        <v>200</v>
      </c>
      <c r="E8" s="2">
        <v>25.5</v>
      </c>
      <c r="F8" s="6">
        <f>E8*90/$F$4</f>
        <v>81.96428571428571</v>
      </c>
      <c r="G8" s="6">
        <f>(D8*O8)/N8</f>
        <v>53.792016806722685</v>
      </c>
      <c r="H8" s="6">
        <f>IF(G8&gt;P8,O8+(G8-O8)*(P8-O8)/(Q8-O8),0)</f>
        <v>0</v>
      </c>
      <c r="I8" s="6">
        <f>IF(H8&gt;0,$D$4*(F8-H8),$D$4*(F8-G8))</f>
        <v>56.344537815126046</v>
      </c>
      <c r="J8" s="6">
        <f>D8+I8</f>
        <v>256.34453781512605</v>
      </c>
      <c r="K8" s="58">
        <f>J8+1600</f>
        <v>1856.344537815126</v>
      </c>
      <c r="L8" s="19"/>
      <c r="M8" s="4">
        <f>COUNTIF(C8:C24,"&gt;0")</f>
        <v>17</v>
      </c>
      <c r="N8" s="4">
        <f>(SUM(D8:D24))/M8</f>
        <v>200</v>
      </c>
      <c r="O8" s="4">
        <f>(SUM(F8:F24))/M8</f>
        <v>53.792016806722685</v>
      </c>
      <c r="P8" s="4">
        <f>F8</f>
        <v>81.96428571428571</v>
      </c>
      <c r="Q8" s="4">
        <f>MAX(G8:G24)</f>
        <v>53.792016806722685</v>
      </c>
    </row>
    <row r="9" spans="1:17" ht="15.75">
      <c r="A9" s="20" t="s">
        <v>37</v>
      </c>
      <c r="B9" s="15" t="s">
        <v>44</v>
      </c>
      <c r="C9" s="17">
        <v>1800</v>
      </c>
      <c r="D9" s="4">
        <f t="shared" si="0"/>
        <v>200</v>
      </c>
      <c r="E9" s="2">
        <v>24.5</v>
      </c>
      <c r="F9" s="6">
        <f aca="true" t="shared" si="1" ref="F9:F24">E9*90/$F$4</f>
        <v>78.75</v>
      </c>
      <c r="G9" s="6">
        <f aca="true" t="shared" si="2" ref="G9:G24">(D9*O9)/N9</f>
        <v>53.792016806722685</v>
      </c>
      <c r="H9" s="6">
        <f aca="true" t="shared" si="3" ref="H9:H24">IF(G9&gt;P9,O9+(G9-O9)*(P9-O9)/(Q9-O9),0)</f>
        <v>0</v>
      </c>
      <c r="I9" s="6">
        <f aca="true" t="shared" si="4" ref="I9:I24">IF(H9&gt;0,$D$4*(F9-H9),$D$4*(F9-G9))</f>
        <v>49.91596638655463</v>
      </c>
      <c r="J9" s="6">
        <f aca="true" t="shared" si="5" ref="J9:J24">D9+I9</f>
        <v>249.91596638655463</v>
      </c>
      <c r="K9" s="58">
        <f aca="true" t="shared" si="6" ref="K9:K24">J9+1600</f>
        <v>1849.9159663865546</v>
      </c>
      <c r="L9" s="19"/>
      <c r="M9" s="4">
        <f>M8</f>
        <v>17</v>
      </c>
      <c r="N9" s="4">
        <f>N8</f>
        <v>200</v>
      </c>
      <c r="O9" s="4">
        <f>O8</f>
        <v>53.792016806722685</v>
      </c>
      <c r="P9" s="4">
        <f>P8</f>
        <v>81.96428571428571</v>
      </c>
      <c r="Q9" s="4">
        <f>Q8</f>
        <v>53.792016806722685</v>
      </c>
    </row>
    <row r="10" spans="1:17" ht="15.75">
      <c r="A10" s="20" t="s">
        <v>34</v>
      </c>
      <c r="B10" s="15" t="s">
        <v>42</v>
      </c>
      <c r="C10" s="17">
        <v>1800</v>
      </c>
      <c r="D10" s="4">
        <f t="shared" si="0"/>
        <v>200</v>
      </c>
      <c r="E10" s="2">
        <v>22</v>
      </c>
      <c r="F10" s="6">
        <f t="shared" si="1"/>
        <v>70.71428571428571</v>
      </c>
      <c r="G10" s="6">
        <f t="shared" si="2"/>
        <v>53.792016806722685</v>
      </c>
      <c r="H10" s="6">
        <f t="shared" si="3"/>
        <v>0</v>
      </c>
      <c r="I10" s="6">
        <f t="shared" si="4"/>
        <v>33.844537815126046</v>
      </c>
      <c r="J10" s="6">
        <f t="shared" si="5"/>
        <v>233.84453781512605</v>
      </c>
      <c r="K10" s="58">
        <f t="shared" si="6"/>
        <v>1833.844537815126</v>
      </c>
      <c r="L10" s="19"/>
      <c r="M10" s="4">
        <f aca="true" t="shared" si="7" ref="M10:Q24">M9</f>
        <v>17</v>
      </c>
      <c r="N10" s="4">
        <f t="shared" si="7"/>
        <v>200</v>
      </c>
      <c r="O10" s="4">
        <f t="shared" si="7"/>
        <v>53.792016806722685</v>
      </c>
      <c r="P10" s="4">
        <f t="shared" si="7"/>
        <v>81.96428571428571</v>
      </c>
      <c r="Q10" s="4">
        <f t="shared" si="7"/>
        <v>53.792016806722685</v>
      </c>
    </row>
    <row r="11" spans="1:17" ht="15.75">
      <c r="A11" s="20" t="s">
        <v>47</v>
      </c>
      <c r="B11" s="15" t="s">
        <v>42</v>
      </c>
      <c r="C11" s="17">
        <v>1800</v>
      </c>
      <c r="D11" s="4">
        <f t="shared" si="0"/>
        <v>200</v>
      </c>
      <c r="E11" s="2">
        <v>21</v>
      </c>
      <c r="F11" s="6">
        <f t="shared" si="1"/>
        <v>67.5</v>
      </c>
      <c r="G11" s="6">
        <f t="shared" si="2"/>
        <v>53.792016806722685</v>
      </c>
      <c r="H11" s="6">
        <f t="shared" si="3"/>
        <v>0</v>
      </c>
      <c r="I11" s="6">
        <f t="shared" si="4"/>
        <v>27.41596638655463</v>
      </c>
      <c r="J11" s="6">
        <f t="shared" si="5"/>
        <v>227.41596638655463</v>
      </c>
      <c r="K11" s="58">
        <f t="shared" si="6"/>
        <v>1827.4159663865546</v>
      </c>
      <c r="L11" s="19"/>
      <c r="M11" s="4">
        <f t="shared" si="7"/>
        <v>17</v>
      </c>
      <c r="N11" s="4">
        <f t="shared" si="7"/>
        <v>200</v>
      </c>
      <c r="O11" s="4">
        <f t="shared" si="7"/>
        <v>53.792016806722685</v>
      </c>
      <c r="P11" s="4">
        <f t="shared" si="7"/>
        <v>81.96428571428571</v>
      </c>
      <c r="Q11" s="4">
        <f t="shared" si="7"/>
        <v>53.792016806722685</v>
      </c>
    </row>
    <row r="12" spans="1:17" ht="15.75">
      <c r="A12" s="20" t="s">
        <v>13</v>
      </c>
      <c r="B12" s="15" t="s">
        <v>43</v>
      </c>
      <c r="C12" s="17">
        <v>1800</v>
      </c>
      <c r="D12" s="4">
        <f t="shared" si="0"/>
        <v>200</v>
      </c>
      <c r="E12" s="2">
        <v>20.5</v>
      </c>
      <c r="F12" s="6">
        <f t="shared" si="1"/>
        <v>65.89285714285714</v>
      </c>
      <c r="G12" s="6">
        <f t="shared" si="2"/>
        <v>53.792016806722685</v>
      </c>
      <c r="H12" s="6">
        <f t="shared" si="3"/>
        <v>0</v>
      </c>
      <c r="I12" s="6">
        <f t="shared" si="4"/>
        <v>24.201680672268907</v>
      </c>
      <c r="J12" s="6">
        <f t="shared" si="5"/>
        <v>224.2016806722689</v>
      </c>
      <c r="K12" s="58">
        <f t="shared" si="6"/>
        <v>1824.2016806722688</v>
      </c>
      <c r="L12" s="19"/>
      <c r="M12" s="4">
        <f t="shared" si="7"/>
        <v>17</v>
      </c>
      <c r="N12" s="4">
        <f t="shared" si="7"/>
        <v>200</v>
      </c>
      <c r="O12" s="4">
        <f t="shared" si="7"/>
        <v>53.792016806722685</v>
      </c>
      <c r="P12" s="4">
        <f t="shared" si="7"/>
        <v>81.96428571428571</v>
      </c>
      <c r="Q12" s="4">
        <f t="shared" si="7"/>
        <v>53.792016806722685</v>
      </c>
    </row>
    <row r="13" spans="1:17" ht="15.75">
      <c r="A13" s="18" t="s">
        <v>16</v>
      </c>
      <c r="B13" s="15" t="s">
        <v>40</v>
      </c>
      <c r="C13" s="17">
        <v>1800</v>
      </c>
      <c r="D13" s="4">
        <f t="shared" si="0"/>
        <v>200</v>
      </c>
      <c r="E13" s="2">
        <v>18</v>
      </c>
      <c r="F13" s="6">
        <f t="shared" si="1"/>
        <v>57.857142857142854</v>
      </c>
      <c r="G13" s="6">
        <f t="shared" si="2"/>
        <v>53.792016806722685</v>
      </c>
      <c r="H13" s="6">
        <f t="shared" si="3"/>
        <v>0</v>
      </c>
      <c r="I13" s="6">
        <f t="shared" si="4"/>
        <v>8.130252100840337</v>
      </c>
      <c r="J13" s="6">
        <f t="shared" si="5"/>
        <v>208.13025210084032</v>
      </c>
      <c r="K13" s="58">
        <f t="shared" si="6"/>
        <v>1808.1302521008404</v>
      </c>
      <c r="L13" s="19"/>
      <c r="M13" s="4">
        <f t="shared" si="7"/>
        <v>17</v>
      </c>
      <c r="N13" s="4">
        <f t="shared" si="7"/>
        <v>200</v>
      </c>
      <c r="O13" s="4">
        <f t="shared" si="7"/>
        <v>53.792016806722685</v>
      </c>
      <c r="P13" s="4">
        <f t="shared" si="7"/>
        <v>81.96428571428571</v>
      </c>
      <c r="Q13" s="4">
        <f t="shared" si="7"/>
        <v>53.792016806722685</v>
      </c>
    </row>
    <row r="14" spans="1:17" ht="15.75">
      <c r="A14" s="18" t="s">
        <v>54</v>
      </c>
      <c r="B14" s="15" t="s">
        <v>70</v>
      </c>
      <c r="C14" s="17">
        <v>1800</v>
      </c>
      <c r="D14" s="4">
        <f t="shared" si="0"/>
        <v>200</v>
      </c>
      <c r="E14" s="2">
        <v>17.5</v>
      </c>
      <c r="F14" s="6">
        <f t="shared" si="1"/>
        <v>56.25</v>
      </c>
      <c r="G14" s="6">
        <f t="shared" si="2"/>
        <v>53.792016806722685</v>
      </c>
      <c r="H14" s="6">
        <f t="shared" si="3"/>
        <v>0</v>
      </c>
      <c r="I14" s="6">
        <f t="shared" si="4"/>
        <v>4.915966386554629</v>
      </c>
      <c r="J14" s="6">
        <f t="shared" si="5"/>
        <v>204.91596638655463</v>
      </c>
      <c r="K14" s="58">
        <f t="shared" si="6"/>
        <v>1804.9159663865546</v>
      </c>
      <c r="L14" s="19"/>
      <c r="M14" s="4">
        <f t="shared" si="7"/>
        <v>17</v>
      </c>
      <c r="N14" s="4">
        <f t="shared" si="7"/>
        <v>200</v>
      </c>
      <c r="O14" s="4">
        <f t="shared" si="7"/>
        <v>53.792016806722685</v>
      </c>
      <c r="P14" s="4">
        <f t="shared" si="7"/>
        <v>81.96428571428571</v>
      </c>
      <c r="Q14" s="4">
        <f t="shared" si="7"/>
        <v>53.792016806722685</v>
      </c>
    </row>
    <row r="15" spans="1:17" ht="15.75">
      <c r="A15" s="18" t="s">
        <v>55</v>
      </c>
      <c r="B15" s="15" t="s">
        <v>42</v>
      </c>
      <c r="C15" s="17">
        <v>1800</v>
      </c>
      <c r="D15" s="4">
        <f t="shared" si="0"/>
        <v>200</v>
      </c>
      <c r="E15" s="2">
        <v>17</v>
      </c>
      <c r="F15" s="6">
        <f t="shared" si="1"/>
        <v>54.642857142857146</v>
      </c>
      <c r="G15" s="6">
        <f t="shared" si="2"/>
        <v>53.792016806722685</v>
      </c>
      <c r="H15" s="6">
        <f t="shared" si="3"/>
        <v>0</v>
      </c>
      <c r="I15" s="6">
        <f t="shared" si="4"/>
        <v>1.701680672268921</v>
      </c>
      <c r="J15" s="6">
        <f t="shared" si="5"/>
        <v>201.70168067226894</v>
      </c>
      <c r="K15" s="58">
        <f t="shared" si="6"/>
        <v>1801.701680672269</v>
      </c>
      <c r="L15" s="19"/>
      <c r="M15" s="4">
        <f t="shared" si="7"/>
        <v>17</v>
      </c>
      <c r="N15" s="4">
        <f t="shared" si="7"/>
        <v>200</v>
      </c>
      <c r="O15" s="4">
        <f t="shared" si="7"/>
        <v>53.792016806722685</v>
      </c>
      <c r="P15" s="4">
        <f t="shared" si="7"/>
        <v>81.96428571428571</v>
      </c>
      <c r="Q15" s="4">
        <f t="shared" si="7"/>
        <v>53.792016806722685</v>
      </c>
    </row>
    <row r="16" spans="1:17" ht="15.75">
      <c r="A16" s="18" t="s">
        <v>17</v>
      </c>
      <c r="B16" s="15" t="s">
        <v>42</v>
      </c>
      <c r="C16" s="17">
        <v>1800</v>
      </c>
      <c r="D16" s="4">
        <f t="shared" si="0"/>
        <v>200</v>
      </c>
      <c r="E16" s="2">
        <v>16.5</v>
      </c>
      <c r="F16" s="6">
        <f t="shared" si="1"/>
        <v>53.035714285714285</v>
      </c>
      <c r="G16" s="6">
        <f t="shared" si="2"/>
        <v>53.792016806722685</v>
      </c>
      <c r="H16" s="6">
        <f t="shared" si="3"/>
        <v>0</v>
      </c>
      <c r="I16" s="6">
        <f t="shared" si="4"/>
        <v>-1.5126050420168013</v>
      </c>
      <c r="J16" s="6">
        <f t="shared" si="5"/>
        <v>198.4873949579832</v>
      </c>
      <c r="K16" s="58">
        <f t="shared" si="6"/>
        <v>1798.4873949579833</v>
      </c>
      <c r="L16" s="19"/>
      <c r="M16" s="4">
        <f t="shared" si="7"/>
        <v>17</v>
      </c>
      <c r="N16" s="4">
        <f t="shared" si="7"/>
        <v>200</v>
      </c>
      <c r="O16" s="4">
        <f t="shared" si="7"/>
        <v>53.792016806722685</v>
      </c>
      <c r="P16" s="4">
        <f t="shared" si="7"/>
        <v>81.96428571428571</v>
      </c>
      <c r="Q16" s="4">
        <f t="shared" si="7"/>
        <v>53.792016806722685</v>
      </c>
    </row>
    <row r="17" spans="1:17" ht="15.75">
      <c r="A17" s="20" t="s">
        <v>35</v>
      </c>
      <c r="B17" s="15" t="s">
        <v>40</v>
      </c>
      <c r="C17" s="17">
        <v>1800</v>
      </c>
      <c r="D17" s="4">
        <f t="shared" si="0"/>
        <v>200</v>
      </c>
      <c r="E17" s="2">
        <v>15</v>
      </c>
      <c r="F17" s="6">
        <f t="shared" si="1"/>
        <v>48.214285714285715</v>
      </c>
      <c r="G17" s="6">
        <f t="shared" si="2"/>
        <v>53.792016806722685</v>
      </c>
      <c r="H17" s="6">
        <f t="shared" si="3"/>
        <v>0</v>
      </c>
      <c r="I17" s="6">
        <f t="shared" si="4"/>
        <v>-11.15546218487394</v>
      </c>
      <c r="J17" s="6">
        <f t="shared" si="5"/>
        <v>188.84453781512605</v>
      </c>
      <c r="K17" s="58">
        <f t="shared" si="6"/>
        <v>1788.844537815126</v>
      </c>
      <c r="L17" s="19"/>
      <c r="M17" s="4">
        <f t="shared" si="7"/>
        <v>17</v>
      </c>
      <c r="N17" s="4">
        <f t="shared" si="7"/>
        <v>200</v>
      </c>
      <c r="O17" s="4">
        <f t="shared" si="7"/>
        <v>53.792016806722685</v>
      </c>
      <c r="P17" s="4">
        <f t="shared" si="7"/>
        <v>81.96428571428571</v>
      </c>
      <c r="Q17" s="4">
        <f t="shared" si="7"/>
        <v>53.792016806722685</v>
      </c>
    </row>
    <row r="18" spans="1:17" ht="15.75">
      <c r="A18" s="18" t="s">
        <v>38</v>
      </c>
      <c r="B18" s="15" t="s">
        <v>44</v>
      </c>
      <c r="C18" s="17">
        <v>1800</v>
      </c>
      <c r="D18" s="4">
        <f t="shared" si="0"/>
        <v>200</v>
      </c>
      <c r="E18" s="2">
        <v>14.5</v>
      </c>
      <c r="F18" s="6">
        <f t="shared" si="1"/>
        <v>46.607142857142854</v>
      </c>
      <c r="G18" s="6">
        <f t="shared" si="2"/>
        <v>53.792016806722685</v>
      </c>
      <c r="H18" s="6">
        <f t="shared" si="3"/>
        <v>0</v>
      </c>
      <c r="I18" s="6">
        <f t="shared" si="4"/>
        <v>-14.369747899159663</v>
      </c>
      <c r="J18" s="6">
        <f t="shared" si="5"/>
        <v>185.63025210084032</v>
      </c>
      <c r="K18" s="58">
        <f t="shared" si="6"/>
        <v>1785.6302521008404</v>
      </c>
      <c r="L18" s="19"/>
      <c r="M18" s="4">
        <f t="shared" si="7"/>
        <v>17</v>
      </c>
      <c r="N18" s="4">
        <f t="shared" si="7"/>
        <v>200</v>
      </c>
      <c r="O18" s="4">
        <f t="shared" si="7"/>
        <v>53.792016806722685</v>
      </c>
      <c r="P18" s="4">
        <f t="shared" si="7"/>
        <v>81.96428571428571</v>
      </c>
      <c r="Q18" s="4">
        <f t="shared" si="7"/>
        <v>53.792016806722685</v>
      </c>
    </row>
    <row r="19" spans="1:17" ht="15.75">
      <c r="A19" s="18" t="s">
        <v>56</v>
      </c>
      <c r="B19" s="15" t="s">
        <v>42</v>
      </c>
      <c r="C19" s="17">
        <v>1800</v>
      </c>
      <c r="D19" s="4">
        <f t="shared" si="0"/>
        <v>200</v>
      </c>
      <c r="E19" s="2">
        <v>14</v>
      </c>
      <c r="F19" s="6">
        <f t="shared" si="1"/>
        <v>45</v>
      </c>
      <c r="G19" s="6">
        <f t="shared" si="2"/>
        <v>53.792016806722685</v>
      </c>
      <c r="H19" s="6">
        <f t="shared" si="3"/>
        <v>0</v>
      </c>
      <c r="I19" s="6">
        <f t="shared" si="4"/>
        <v>-17.58403361344537</v>
      </c>
      <c r="J19" s="6">
        <f t="shared" si="5"/>
        <v>182.41596638655463</v>
      </c>
      <c r="K19" s="58">
        <f t="shared" si="6"/>
        <v>1782.4159663865546</v>
      </c>
      <c r="L19" s="19"/>
      <c r="M19" s="4">
        <f t="shared" si="7"/>
        <v>17</v>
      </c>
      <c r="N19" s="4">
        <f t="shared" si="7"/>
        <v>200</v>
      </c>
      <c r="O19" s="4">
        <f t="shared" si="7"/>
        <v>53.792016806722685</v>
      </c>
      <c r="P19" s="4">
        <f t="shared" si="7"/>
        <v>81.96428571428571</v>
      </c>
      <c r="Q19" s="4">
        <f t="shared" si="7"/>
        <v>53.792016806722685</v>
      </c>
    </row>
    <row r="20" spans="1:17" ht="15.75">
      <c r="A20" s="18" t="s">
        <v>57</v>
      </c>
      <c r="B20" s="15" t="s">
        <v>42</v>
      </c>
      <c r="C20" s="17">
        <v>1800</v>
      </c>
      <c r="D20" s="4">
        <f t="shared" si="0"/>
        <v>200</v>
      </c>
      <c r="E20" s="2">
        <v>13.5</v>
      </c>
      <c r="F20" s="6">
        <f t="shared" si="1"/>
        <v>43.392857142857146</v>
      </c>
      <c r="G20" s="6">
        <f t="shared" si="2"/>
        <v>53.792016806722685</v>
      </c>
      <c r="H20" s="6">
        <f t="shared" si="3"/>
        <v>0</v>
      </c>
      <c r="I20" s="6">
        <f t="shared" si="4"/>
        <v>-20.79831932773108</v>
      </c>
      <c r="J20" s="6">
        <f t="shared" si="5"/>
        <v>179.20168067226894</v>
      </c>
      <c r="K20" s="58">
        <f t="shared" si="6"/>
        <v>1779.201680672269</v>
      </c>
      <c r="L20" s="19"/>
      <c r="M20" s="4">
        <f t="shared" si="7"/>
        <v>17</v>
      </c>
      <c r="N20" s="4">
        <f t="shared" si="7"/>
        <v>200</v>
      </c>
      <c r="O20" s="4">
        <f t="shared" si="7"/>
        <v>53.792016806722685</v>
      </c>
      <c r="P20" s="4">
        <f t="shared" si="7"/>
        <v>81.96428571428571</v>
      </c>
      <c r="Q20" s="4">
        <f t="shared" si="7"/>
        <v>53.792016806722685</v>
      </c>
    </row>
    <row r="21" spans="1:17" ht="15.75">
      <c r="A21" s="18" t="s">
        <v>58</v>
      </c>
      <c r="B21" s="15" t="s">
        <v>42</v>
      </c>
      <c r="C21" s="17">
        <v>1800</v>
      </c>
      <c r="D21" s="4">
        <f t="shared" si="0"/>
        <v>200</v>
      </c>
      <c r="E21" s="2">
        <v>12.5</v>
      </c>
      <c r="F21" s="6">
        <f t="shared" si="1"/>
        <v>40.17857142857143</v>
      </c>
      <c r="G21" s="6">
        <f t="shared" si="2"/>
        <v>53.792016806722685</v>
      </c>
      <c r="H21" s="6">
        <f t="shared" si="3"/>
        <v>0</v>
      </c>
      <c r="I21" s="6">
        <f t="shared" si="4"/>
        <v>-27.22689075630251</v>
      </c>
      <c r="J21" s="6">
        <f t="shared" si="5"/>
        <v>172.7731092436975</v>
      </c>
      <c r="K21" s="58">
        <f t="shared" si="6"/>
        <v>1772.7731092436975</v>
      </c>
      <c r="L21" s="19"/>
      <c r="M21" s="4">
        <f t="shared" si="7"/>
        <v>17</v>
      </c>
      <c r="N21" s="4">
        <f t="shared" si="7"/>
        <v>200</v>
      </c>
      <c r="O21" s="4">
        <f t="shared" si="7"/>
        <v>53.792016806722685</v>
      </c>
      <c r="P21" s="4">
        <f t="shared" si="7"/>
        <v>81.96428571428571</v>
      </c>
      <c r="Q21" s="4">
        <f t="shared" si="7"/>
        <v>53.792016806722685</v>
      </c>
    </row>
    <row r="22" spans="1:17" ht="15.75">
      <c r="A22" s="18" t="s">
        <v>59</v>
      </c>
      <c r="B22" s="15" t="s">
        <v>42</v>
      </c>
      <c r="C22" s="17">
        <v>1800</v>
      </c>
      <c r="D22" s="4">
        <f t="shared" si="0"/>
        <v>200</v>
      </c>
      <c r="E22" s="2">
        <v>11.5</v>
      </c>
      <c r="F22" s="6">
        <f t="shared" si="1"/>
        <v>36.964285714285715</v>
      </c>
      <c r="G22" s="6">
        <f t="shared" si="2"/>
        <v>53.792016806722685</v>
      </c>
      <c r="H22" s="6">
        <f t="shared" si="3"/>
        <v>0</v>
      </c>
      <c r="I22" s="6">
        <f t="shared" si="4"/>
        <v>-33.65546218487394</v>
      </c>
      <c r="J22" s="6">
        <f t="shared" si="5"/>
        <v>166.34453781512605</v>
      </c>
      <c r="K22" s="58">
        <f t="shared" si="6"/>
        <v>1766.344537815126</v>
      </c>
      <c r="L22" s="19"/>
      <c r="M22" s="4">
        <f t="shared" si="7"/>
        <v>17</v>
      </c>
      <c r="N22" s="4">
        <f t="shared" si="7"/>
        <v>200</v>
      </c>
      <c r="O22" s="4">
        <f t="shared" si="7"/>
        <v>53.792016806722685</v>
      </c>
      <c r="P22" s="4">
        <f t="shared" si="7"/>
        <v>81.96428571428571</v>
      </c>
      <c r="Q22" s="4">
        <f t="shared" si="7"/>
        <v>53.792016806722685</v>
      </c>
    </row>
    <row r="23" spans="1:17" ht="15.75">
      <c r="A23" s="18" t="s">
        <v>60</v>
      </c>
      <c r="B23" s="16" t="s">
        <v>40</v>
      </c>
      <c r="C23" s="17">
        <v>1800</v>
      </c>
      <c r="D23" s="4">
        <f t="shared" si="0"/>
        <v>200</v>
      </c>
      <c r="E23" s="2">
        <v>11</v>
      </c>
      <c r="F23" s="6">
        <f t="shared" si="1"/>
        <v>35.357142857142854</v>
      </c>
      <c r="G23" s="6">
        <f t="shared" si="2"/>
        <v>53.792016806722685</v>
      </c>
      <c r="H23" s="6">
        <f t="shared" si="3"/>
        <v>0</v>
      </c>
      <c r="I23" s="6">
        <f t="shared" si="4"/>
        <v>-36.86974789915966</v>
      </c>
      <c r="J23" s="6">
        <f t="shared" si="5"/>
        <v>163.13025210084032</v>
      </c>
      <c r="K23" s="58">
        <f t="shared" si="6"/>
        <v>1763.1302521008404</v>
      </c>
      <c r="L23" s="19"/>
      <c r="M23" s="4">
        <f t="shared" si="7"/>
        <v>17</v>
      </c>
      <c r="N23" s="4">
        <f t="shared" si="7"/>
        <v>200</v>
      </c>
      <c r="O23" s="4">
        <f t="shared" si="7"/>
        <v>53.792016806722685</v>
      </c>
      <c r="P23" s="4">
        <f t="shared" si="7"/>
        <v>81.96428571428571</v>
      </c>
      <c r="Q23" s="4">
        <f t="shared" si="7"/>
        <v>53.792016806722685</v>
      </c>
    </row>
    <row r="24" spans="1:17" ht="15.75">
      <c r="A24" s="18" t="s">
        <v>61</v>
      </c>
      <c r="B24" s="16" t="s">
        <v>42</v>
      </c>
      <c r="C24" s="17">
        <v>1800</v>
      </c>
      <c r="D24" s="4">
        <f t="shared" si="0"/>
        <v>200</v>
      </c>
      <c r="E24" s="2">
        <v>10</v>
      </c>
      <c r="F24" s="6">
        <f t="shared" si="1"/>
        <v>32.142857142857146</v>
      </c>
      <c r="G24" s="6">
        <f t="shared" si="2"/>
        <v>53.792016806722685</v>
      </c>
      <c r="H24" s="6">
        <f t="shared" si="3"/>
        <v>0</v>
      </c>
      <c r="I24" s="6">
        <f t="shared" si="4"/>
        <v>-43.29831932773108</v>
      </c>
      <c r="J24" s="6">
        <f t="shared" si="5"/>
        <v>156.70168067226894</v>
      </c>
      <c r="K24" s="58">
        <f t="shared" si="6"/>
        <v>1756.701680672269</v>
      </c>
      <c r="L24" s="19"/>
      <c r="M24" s="4">
        <f t="shared" si="7"/>
        <v>17</v>
      </c>
      <c r="N24" s="4">
        <f t="shared" si="7"/>
        <v>200</v>
      </c>
      <c r="O24" s="4">
        <f t="shared" si="7"/>
        <v>53.792016806722685</v>
      </c>
      <c r="P24" s="4">
        <f t="shared" si="7"/>
        <v>81.96428571428571</v>
      </c>
      <c r="Q24" s="4">
        <f t="shared" si="7"/>
        <v>53.792016806722685</v>
      </c>
    </row>
    <row r="25" spans="1:6" ht="15.75">
      <c r="A25" s="54"/>
      <c r="B25" s="55"/>
      <c r="D25" s="9" t="s">
        <v>8</v>
      </c>
      <c r="F25" s="9" t="s">
        <v>12</v>
      </c>
    </row>
    <row r="26" spans="1:6" ht="15.75">
      <c r="A26" s="54"/>
      <c r="B26" s="55"/>
      <c r="D26" s="9">
        <v>2</v>
      </c>
      <c r="F26" s="9">
        <v>28</v>
      </c>
    </row>
    <row r="27" spans="1:6" ht="15.75">
      <c r="A27" s="54"/>
      <c r="B27" s="55"/>
      <c r="D27" s="13" t="s">
        <v>14</v>
      </c>
      <c r="F27" s="13" t="s">
        <v>15</v>
      </c>
    </row>
    <row r="28" spans="1:13" ht="16.5" thickBot="1">
      <c r="A28" s="21" t="s">
        <v>184</v>
      </c>
      <c r="B28" s="22"/>
      <c r="C28" s="22"/>
      <c r="D28" s="22"/>
      <c r="M28" t="s">
        <v>69</v>
      </c>
    </row>
    <row r="29" spans="1:17" ht="15.75">
      <c r="A29" s="51" t="s">
        <v>64</v>
      </c>
      <c r="B29" s="51" t="s">
        <v>65</v>
      </c>
      <c r="C29" s="7" t="s">
        <v>0</v>
      </c>
      <c r="D29" s="2" t="s">
        <v>4</v>
      </c>
      <c r="E29" s="2" t="s">
        <v>11</v>
      </c>
      <c r="F29" s="2" t="s">
        <v>5</v>
      </c>
      <c r="G29" s="8" t="s">
        <v>3</v>
      </c>
      <c r="H29" s="8" t="s">
        <v>6</v>
      </c>
      <c r="I29" s="8" t="s">
        <v>7</v>
      </c>
      <c r="J29" s="10" t="s">
        <v>9</v>
      </c>
      <c r="K29" s="11" t="s">
        <v>10</v>
      </c>
      <c r="L29" s="19" t="s">
        <v>45</v>
      </c>
      <c r="M29" s="2" t="s">
        <v>66</v>
      </c>
      <c r="N29" s="8" t="s">
        <v>1</v>
      </c>
      <c r="O29" s="18" t="s">
        <v>2</v>
      </c>
      <c r="P29" s="8" t="s">
        <v>67</v>
      </c>
      <c r="Q29" s="8" t="s">
        <v>68</v>
      </c>
    </row>
    <row r="30" spans="1:17" ht="15.75">
      <c r="A30" s="30" t="s">
        <v>90</v>
      </c>
      <c r="B30" s="1" t="s">
        <v>107</v>
      </c>
      <c r="C30" s="17">
        <v>1800</v>
      </c>
      <c r="D30" s="4">
        <f aca="true" t="shared" si="8" ref="D30:D46">C30-1600</f>
        <v>200</v>
      </c>
      <c r="E30" s="29">
        <v>27</v>
      </c>
      <c r="F30" s="6">
        <f>E30*90/$F$26</f>
        <v>86.78571428571429</v>
      </c>
      <c r="G30" s="6">
        <f aca="true" t="shared" si="9" ref="G30:G35">(D30*O30)/N30</f>
        <v>69.7749667344678</v>
      </c>
      <c r="H30" s="6">
        <f aca="true" t="shared" si="10" ref="H30:H46">IF(G30&gt;P30,O30+(G30-O30)*(P30-O30)/(Q30-O30),0)</f>
        <v>0</v>
      </c>
      <c r="I30" s="6">
        <f>IF(H30&gt;0,$D$26*(F30-H30),$D$26*(F30-G30))</f>
        <v>34.02149510249299</v>
      </c>
      <c r="J30" s="6">
        <f>D30+I30</f>
        <v>234.021495102493</v>
      </c>
      <c r="K30" s="60">
        <f aca="true" t="shared" si="11" ref="K30:K46">J30+1600</f>
        <v>1834.021495102493</v>
      </c>
      <c r="L30" s="19"/>
      <c r="M30" s="4">
        <f>COUNTIF(C30:C46,"&gt;0")</f>
        <v>17</v>
      </c>
      <c r="N30" s="4">
        <f>(SUM(D30:D46))/M30</f>
        <v>210.82179930795846</v>
      </c>
      <c r="O30" s="4">
        <f>(SUM(F30:F46))/M30</f>
        <v>73.55042016806723</v>
      </c>
      <c r="P30" s="4">
        <f>F30</f>
        <v>86.78571428571429</v>
      </c>
      <c r="Q30" s="4">
        <f>MAX(G30:G46)</f>
        <v>89.43215799306468</v>
      </c>
    </row>
    <row r="31" spans="1:17" ht="15.75">
      <c r="A31" s="30" t="s">
        <v>91</v>
      </c>
      <c r="B31" s="15" t="s">
        <v>44</v>
      </c>
      <c r="C31" s="65">
        <f>K8</f>
        <v>1856.344537815126</v>
      </c>
      <c r="D31" s="4">
        <f t="shared" si="8"/>
        <v>256.34453781512593</v>
      </c>
      <c r="E31" s="29">
        <v>26.5</v>
      </c>
      <c r="F31" s="6">
        <f aca="true" t="shared" si="12" ref="F31:F46">E31*90/$F$26</f>
        <v>85.17857142857143</v>
      </c>
      <c r="G31" s="6">
        <f t="shared" si="9"/>
        <v>89.43215799306468</v>
      </c>
      <c r="H31" s="6">
        <f t="shared" si="10"/>
        <v>86.78571428571429</v>
      </c>
      <c r="I31" s="6">
        <f aca="true" t="shared" si="13" ref="I31:I46">IF(H31&gt;0,$D$26*(F31-H31),$D$26*(F31-G31))</f>
        <v>-3.2142857142857224</v>
      </c>
      <c r="J31" s="6">
        <f>D31+I31</f>
        <v>253.1302521008402</v>
      </c>
      <c r="K31" s="60">
        <f t="shared" si="11"/>
        <v>1853.1302521008402</v>
      </c>
      <c r="L31" s="19"/>
      <c r="M31" s="4">
        <f aca="true" t="shared" si="14" ref="M31:Q36">M30</f>
        <v>17</v>
      </c>
      <c r="N31" s="4">
        <f t="shared" si="14"/>
        <v>210.82179930795846</v>
      </c>
      <c r="O31" s="4">
        <f t="shared" si="14"/>
        <v>73.55042016806723</v>
      </c>
      <c r="P31" s="4">
        <f t="shared" si="14"/>
        <v>86.78571428571429</v>
      </c>
      <c r="Q31" s="4">
        <f t="shared" si="14"/>
        <v>89.43215799306468</v>
      </c>
    </row>
    <row r="32" spans="1:17" ht="15.75">
      <c r="A32" s="30" t="s">
        <v>92</v>
      </c>
      <c r="B32" s="15" t="s">
        <v>42</v>
      </c>
      <c r="C32" s="17">
        <v>1800</v>
      </c>
      <c r="D32" s="4">
        <f t="shared" si="8"/>
        <v>200</v>
      </c>
      <c r="E32" s="29">
        <v>26</v>
      </c>
      <c r="F32" s="6">
        <f t="shared" si="12"/>
        <v>83.57142857142857</v>
      </c>
      <c r="G32" s="6">
        <f t="shared" si="9"/>
        <v>69.7749667344678</v>
      </c>
      <c r="H32" s="6">
        <f t="shared" si="10"/>
        <v>0</v>
      </c>
      <c r="I32" s="6">
        <f t="shared" si="13"/>
        <v>27.592923673921547</v>
      </c>
      <c r="J32" s="6">
        <f>D32+I32</f>
        <v>227.59292367392155</v>
      </c>
      <c r="K32" s="60">
        <f t="shared" si="11"/>
        <v>1827.5929236739216</v>
      </c>
      <c r="L32" s="19"/>
      <c r="M32" s="4">
        <f t="shared" si="14"/>
        <v>17</v>
      </c>
      <c r="N32" s="4">
        <f t="shared" si="14"/>
        <v>210.82179930795846</v>
      </c>
      <c r="O32" s="4">
        <f t="shared" si="14"/>
        <v>73.55042016806723</v>
      </c>
      <c r="P32" s="4">
        <f t="shared" si="14"/>
        <v>86.78571428571429</v>
      </c>
      <c r="Q32" s="4">
        <f t="shared" si="14"/>
        <v>89.43215799306468</v>
      </c>
    </row>
    <row r="33" spans="1:17" ht="15.75">
      <c r="A33" s="30" t="s">
        <v>93</v>
      </c>
      <c r="B33" s="15" t="s">
        <v>42</v>
      </c>
      <c r="C33" s="65">
        <f>K9</f>
        <v>1849.9159663865546</v>
      </c>
      <c r="D33" s="4">
        <f t="shared" si="8"/>
        <v>249.9159663865546</v>
      </c>
      <c r="E33" s="29">
        <v>26</v>
      </c>
      <c r="F33" s="6">
        <f t="shared" si="12"/>
        <v>83.57142857142857</v>
      </c>
      <c r="G33" s="6">
        <f t="shared" si="9"/>
        <v>87.1893912051711</v>
      </c>
      <c r="H33" s="6">
        <f t="shared" si="10"/>
        <v>84.91666957523302</v>
      </c>
      <c r="I33" s="6">
        <f t="shared" si="13"/>
        <v>-2.6904820076088924</v>
      </c>
      <c r="J33" s="6">
        <f>D33+I33</f>
        <v>247.2254843789457</v>
      </c>
      <c r="K33" s="60">
        <f t="shared" si="11"/>
        <v>1847.2254843789458</v>
      </c>
      <c r="L33" s="19"/>
      <c r="M33" s="4">
        <f t="shared" si="14"/>
        <v>17</v>
      </c>
      <c r="N33" s="4">
        <f t="shared" si="14"/>
        <v>210.82179930795846</v>
      </c>
      <c r="O33" s="4">
        <f t="shared" si="14"/>
        <v>73.55042016806723</v>
      </c>
      <c r="P33" s="4">
        <f t="shared" si="14"/>
        <v>86.78571428571429</v>
      </c>
      <c r="Q33" s="4">
        <f t="shared" si="14"/>
        <v>89.43215799306468</v>
      </c>
    </row>
    <row r="34" spans="1:17" ht="15.75">
      <c r="A34" s="30" t="s">
        <v>94</v>
      </c>
      <c r="B34" s="15" t="s">
        <v>42</v>
      </c>
      <c r="C34" s="17">
        <v>1800</v>
      </c>
      <c r="D34" s="4">
        <f t="shared" si="8"/>
        <v>200</v>
      </c>
      <c r="E34" s="29">
        <v>26</v>
      </c>
      <c r="F34" s="6">
        <f t="shared" si="12"/>
        <v>83.57142857142857</v>
      </c>
      <c r="G34" s="6">
        <f t="shared" si="9"/>
        <v>69.7749667344678</v>
      </c>
      <c r="H34" s="6">
        <f t="shared" si="10"/>
        <v>0</v>
      </c>
      <c r="I34" s="6">
        <f t="shared" si="13"/>
        <v>27.592923673921547</v>
      </c>
      <c r="J34" s="6">
        <f>D34+I34</f>
        <v>227.59292367392155</v>
      </c>
      <c r="K34" s="60">
        <f t="shared" si="11"/>
        <v>1827.5929236739216</v>
      </c>
      <c r="L34" s="19"/>
      <c r="M34" s="4">
        <f t="shared" si="14"/>
        <v>17</v>
      </c>
      <c r="N34" s="4">
        <f t="shared" si="14"/>
        <v>210.82179930795846</v>
      </c>
      <c r="O34" s="4">
        <f t="shared" si="14"/>
        <v>73.55042016806723</v>
      </c>
      <c r="P34" s="4">
        <f t="shared" si="14"/>
        <v>86.78571428571429</v>
      </c>
      <c r="Q34" s="4">
        <f t="shared" si="14"/>
        <v>89.43215799306468</v>
      </c>
    </row>
    <row r="35" spans="1:17" ht="15.75">
      <c r="A35" s="30" t="s">
        <v>95</v>
      </c>
      <c r="B35" s="15" t="s">
        <v>42</v>
      </c>
      <c r="C35" s="17">
        <f>K11</f>
        <v>1827.4159663865546</v>
      </c>
      <c r="D35" s="4">
        <f t="shared" si="8"/>
        <v>227.4159663865546</v>
      </c>
      <c r="E35" s="29">
        <v>26</v>
      </c>
      <c r="F35" s="6">
        <f t="shared" si="12"/>
        <v>83.57142857142857</v>
      </c>
      <c r="G35" s="6">
        <f t="shared" si="9"/>
        <v>79.33970744754347</v>
      </c>
      <c r="H35" s="6">
        <f t="shared" si="10"/>
        <v>0</v>
      </c>
      <c r="I35" s="6">
        <f t="shared" si="13"/>
        <v>8.463442247770189</v>
      </c>
      <c r="J35" s="6">
        <f aca="true" t="shared" si="15" ref="J35:J46">D35+I35</f>
        <v>235.8794086343248</v>
      </c>
      <c r="K35" s="60">
        <f t="shared" si="11"/>
        <v>1835.8794086343248</v>
      </c>
      <c r="L35" s="19"/>
      <c r="M35" s="4">
        <f t="shared" si="14"/>
        <v>17</v>
      </c>
      <c r="N35" s="4">
        <f t="shared" si="14"/>
        <v>210.82179930795846</v>
      </c>
      <c r="O35" s="4">
        <f t="shared" si="14"/>
        <v>73.55042016806723</v>
      </c>
      <c r="P35" s="4">
        <f t="shared" si="14"/>
        <v>86.78571428571429</v>
      </c>
      <c r="Q35" s="4">
        <f t="shared" si="14"/>
        <v>89.43215799306468</v>
      </c>
    </row>
    <row r="36" spans="1:17" ht="15.75">
      <c r="A36" s="32" t="s">
        <v>105</v>
      </c>
      <c r="B36" s="2" t="s">
        <v>104</v>
      </c>
      <c r="C36" s="17">
        <v>1800</v>
      </c>
      <c r="D36" s="4">
        <f t="shared" si="8"/>
        <v>200</v>
      </c>
      <c r="E36" s="29">
        <v>25.5</v>
      </c>
      <c r="F36" s="6">
        <f t="shared" si="12"/>
        <v>81.96428571428571</v>
      </c>
      <c r="G36" s="6">
        <f aca="true" t="shared" si="16" ref="G36:G46">(D36*O36)/N36</f>
        <v>69.7749667344678</v>
      </c>
      <c r="H36" s="6">
        <f t="shared" si="10"/>
        <v>0</v>
      </c>
      <c r="I36" s="6">
        <f t="shared" si="13"/>
        <v>24.378637959635824</v>
      </c>
      <c r="J36" s="6">
        <f t="shared" si="15"/>
        <v>224.37863795963582</v>
      </c>
      <c r="K36" s="60">
        <f t="shared" si="11"/>
        <v>1824.3786379596359</v>
      </c>
      <c r="L36" s="19"/>
      <c r="M36" s="4">
        <f aca="true" t="shared" si="17" ref="M36:Q46">M35</f>
        <v>17</v>
      </c>
      <c r="N36" s="4">
        <f t="shared" si="17"/>
        <v>210.82179930795846</v>
      </c>
      <c r="O36" s="4">
        <f t="shared" si="17"/>
        <v>73.55042016806723</v>
      </c>
      <c r="P36" s="4">
        <f t="shared" si="14"/>
        <v>86.78571428571429</v>
      </c>
      <c r="Q36" s="4">
        <f t="shared" si="14"/>
        <v>89.43215799306468</v>
      </c>
    </row>
    <row r="37" spans="1:17" ht="15.75">
      <c r="A37" s="30" t="s">
        <v>79</v>
      </c>
      <c r="B37" s="15" t="s">
        <v>42</v>
      </c>
      <c r="C37" s="65">
        <f>K10</f>
        <v>1833.844537815126</v>
      </c>
      <c r="D37" s="4">
        <f t="shared" si="8"/>
        <v>233.84453781512593</v>
      </c>
      <c r="E37" s="29">
        <v>25</v>
      </c>
      <c r="F37" s="6">
        <f t="shared" si="12"/>
        <v>80.35714285714286</v>
      </c>
      <c r="G37" s="6">
        <f t="shared" si="16"/>
        <v>81.58247423543705</v>
      </c>
      <c r="H37" s="6">
        <f t="shared" si="10"/>
        <v>0</v>
      </c>
      <c r="I37" s="6">
        <f t="shared" si="13"/>
        <v>-2.450662756588372</v>
      </c>
      <c r="J37" s="6">
        <f t="shared" si="15"/>
        <v>231.39387505853756</v>
      </c>
      <c r="K37" s="60">
        <f t="shared" si="11"/>
        <v>1831.3938750585376</v>
      </c>
      <c r="L37" s="19"/>
      <c r="M37" s="4">
        <f t="shared" si="17"/>
        <v>17</v>
      </c>
      <c r="N37" s="4">
        <f t="shared" si="17"/>
        <v>210.82179930795846</v>
      </c>
      <c r="O37" s="4">
        <f t="shared" si="17"/>
        <v>73.55042016806723</v>
      </c>
      <c r="P37" s="4">
        <f t="shared" si="17"/>
        <v>86.78571428571429</v>
      </c>
      <c r="Q37" s="4">
        <f t="shared" si="17"/>
        <v>89.43215799306468</v>
      </c>
    </row>
    <row r="38" spans="1:17" ht="15.75">
      <c r="A38" s="30" t="s">
        <v>96</v>
      </c>
      <c r="B38" s="15" t="s">
        <v>42</v>
      </c>
      <c r="C38" s="65">
        <f>K18</f>
        <v>1785.6302521008404</v>
      </c>
      <c r="D38" s="4">
        <f t="shared" si="8"/>
        <v>185.63025210084038</v>
      </c>
      <c r="E38" s="29">
        <v>24.5</v>
      </c>
      <c r="F38" s="6">
        <f t="shared" si="12"/>
        <v>78.75</v>
      </c>
      <c r="G38" s="6">
        <f t="shared" si="16"/>
        <v>64.76172332623504</v>
      </c>
      <c r="H38" s="6">
        <f t="shared" si="10"/>
        <v>0</v>
      </c>
      <c r="I38" s="6">
        <f t="shared" si="13"/>
        <v>27.976553347529915</v>
      </c>
      <c r="J38" s="6">
        <f t="shared" si="15"/>
        <v>213.6068054483703</v>
      </c>
      <c r="K38" s="60">
        <f t="shared" si="11"/>
        <v>1813.6068054483703</v>
      </c>
      <c r="L38" s="19"/>
      <c r="M38" s="4">
        <f t="shared" si="17"/>
        <v>17</v>
      </c>
      <c r="N38" s="4">
        <f t="shared" si="17"/>
        <v>210.82179930795846</v>
      </c>
      <c r="O38" s="4">
        <f t="shared" si="17"/>
        <v>73.55042016806723</v>
      </c>
      <c r="P38" s="4">
        <f t="shared" si="17"/>
        <v>86.78571428571429</v>
      </c>
      <c r="Q38" s="4">
        <f t="shared" si="17"/>
        <v>89.43215799306468</v>
      </c>
    </row>
    <row r="39" spans="1:17" ht="15.75">
      <c r="A39" s="30" t="s">
        <v>97</v>
      </c>
      <c r="B39" s="15" t="s">
        <v>40</v>
      </c>
      <c r="C39" s="17">
        <v>1800</v>
      </c>
      <c r="D39" s="4">
        <f t="shared" si="8"/>
        <v>200</v>
      </c>
      <c r="E39" s="29">
        <v>23</v>
      </c>
      <c r="F39" s="6">
        <f t="shared" si="12"/>
        <v>73.92857142857143</v>
      </c>
      <c r="G39" s="6">
        <f t="shared" si="16"/>
        <v>69.7749667344678</v>
      </c>
      <c r="H39" s="6">
        <f t="shared" si="10"/>
        <v>0</v>
      </c>
      <c r="I39" s="6">
        <f t="shared" si="13"/>
        <v>8.30720938820727</v>
      </c>
      <c r="J39" s="6">
        <f t="shared" si="15"/>
        <v>208.30720938820727</v>
      </c>
      <c r="K39" s="60">
        <f t="shared" si="11"/>
        <v>1808.3072093882072</v>
      </c>
      <c r="L39" s="19"/>
      <c r="M39" s="4">
        <f t="shared" si="17"/>
        <v>17</v>
      </c>
      <c r="N39" s="4">
        <f t="shared" si="17"/>
        <v>210.82179930795846</v>
      </c>
      <c r="O39" s="4">
        <f t="shared" si="17"/>
        <v>73.55042016806723</v>
      </c>
      <c r="P39" s="4">
        <f t="shared" si="17"/>
        <v>86.78571428571429</v>
      </c>
      <c r="Q39" s="4">
        <f t="shared" si="17"/>
        <v>89.43215799306468</v>
      </c>
    </row>
    <row r="40" spans="1:17" ht="15.75">
      <c r="A40" s="30" t="s">
        <v>82</v>
      </c>
      <c r="B40" s="2" t="s">
        <v>104</v>
      </c>
      <c r="C40" s="17">
        <v>1800</v>
      </c>
      <c r="D40" s="4">
        <f t="shared" si="8"/>
        <v>200</v>
      </c>
      <c r="E40" s="29">
        <v>22.5</v>
      </c>
      <c r="F40" s="6">
        <f t="shared" si="12"/>
        <v>72.32142857142857</v>
      </c>
      <c r="G40" s="6">
        <f t="shared" si="16"/>
        <v>69.7749667344678</v>
      </c>
      <c r="H40" s="6">
        <f t="shared" si="10"/>
        <v>0</v>
      </c>
      <c r="I40" s="6">
        <f t="shared" si="13"/>
        <v>5.092923673921547</v>
      </c>
      <c r="J40" s="6">
        <f t="shared" si="15"/>
        <v>205.09292367392155</v>
      </c>
      <c r="K40" s="60">
        <f t="shared" si="11"/>
        <v>1805.0929236739216</v>
      </c>
      <c r="L40" s="19"/>
      <c r="M40" s="4">
        <f t="shared" si="17"/>
        <v>17</v>
      </c>
      <c r="N40" s="4">
        <f t="shared" si="17"/>
        <v>210.82179930795846</v>
      </c>
      <c r="O40" s="4">
        <f t="shared" si="17"/>
        <v>73.55042016806723</v>
      </c>
      <c r="P40" s="4">
        <f t="shared" si="17"/>
        <v>86.78571428571429</v>
      </c>
      <c r="Q40" s="4">
        <f t="shared" si="17"/>
        <v>89.43215799306468</v>
      </c>
    </row>
    <row r="41" spans="1:17" ht="15.75">
      <c r="A41" s="27" t="s">
        <v>13</v>
      </c>
      <c r="B41" s="15" t="s">
        <v>43</v>
      </c>
      <c r="C41" s="65">
        <f>K12</f>
        <v>1824.2016806722688</v>
      </c>
      <c r="D41" s="4">
        <f t="shared" si="8"/>
        <v>224.20168067226882</v>
      </c>
      <c r="E41" s="29">
        <v>22</v>
      </c>
      <c r="F41" s="6">
        <f t="shared" si="12"/>
        <v>70.71428571428571</v>
      </c>
      <c r="G41" s="6">
        <f t="shared" si="16"/>
        <v>78.21832405359663</v>
      </c>
      <c r="H41" s="6">
        <f t="shared" si="10"/>
        <v>0</v>
      </c>
      <c r="I41" s="6">
        <f t="shared" si="13"/>
        <v>-15.008076678621848</v>
      </c>
      <c r="J41" s="6">
        <f t="shared" si="15"/>
        <v>209.19360399364697</v>
      </c>
      <c r="K41" s="60">
        <f t="shared" si="11"/>
        <v>1809.193603993647</v>
      </c>
      <c r="L41" s="19"/>
      <c r="M41" s="4">
        <f t="shared" si="17"/>
        <v>17</v>
      </c>
      <c r="N41" s="4">
        <f t="shared" si="17"/>
        <v>210.82179930795846</v>
      </c>
      <c r="O41" s="4">
        <f t="shared" si="17"/>
        <v>73.55042016806723</v>
      </c>
      <c r="P41" s="4">
        <f t="shared" si="17"/>
        <v>86.78571428571429</v>
      </c>
      <c r="Q41" s="4">
        <f t="shared" si="17"/>
        <v>89.43215799306468</v>
      </c>
    </row>
    <row r="42" spans="1:17" ht="15.75">
      <c r="A42" s="30" t="s">
        <v>75</v>
      </c>
      <c r="B42" s="15" t="s">
        <v>42</v>
      </c>
      <c r="C42" s="65">
        <f>K16</f>
        <v>1798.4873949579833</v>
      </c>
      <c r="D42" s="4">
        <f t="shared" si="8"/>
        <v>198.48739495798327</v>
      </c>
      <c r="E42" s="29">
        <v>22</v>
      </c>
      <c r="F42" s="6">
        <f t="shared" si="12"/>
        <v>70.71428571428571</v>
      </c>
      <c r="G42" s="6">
        <f t="shared" si="16"/>
        <v>69.24725690202226</v>
      </c>
      <c r="H42" s="6">
        <f t="shared" si="10"/>
        <v>0</v>
      </c>
      <c r="I42" s="6">
        <f t="shared" si="13"/>
        <v>2.9340576245269006</v>
      </c>
      <c r="J42" s="6">
        <f t="shared" si="15"/>
        <v>201.42145258251017</v>
      </c>
      <c r="K42" s="60">
        <f t="shared" si="11"/>
        <v>1801.4214525825103</v>
      </c>
      <c r="L42" s="19"/>
      <c r="M42" s="4">
        <f t="shared" si="17"/>
        <v>17</v>
      </c>
      <c r="N42" s="4">
        <f t="shared" si="17"/>
        <v>210.82179930795846</v>
      </c>
      <c r="O42" s="4">
        <f t="shared" si="17"/>
        <v>73.55042016806723</v>
      </c>
      <c r="P42" s="4">
        <f t="shared" si="17"/>
        <v>86.78571428571429</v>
      </c>
      <c r="Q42" s="4">
        <f t="shared" si="17"/>
        <v>89.43215799306468</v>
      </c>
    </row>
    <row r="43" spans="1:17" ht="15.75">
      <c r="A43" s="30" t="s">
        <v>98</v>
      </c>
      <c r="B43" s="15" t="s">
        <v>40</v>
      </c>
      <c r="C43" s="17">
        <v>1800</v>
      </c>
      <c r="D43" s="4">
        <f t="shared" si="8"/>
        <v>200</v>
      </c>
      <c r="E43" s="29">
        <v>19</v>
      </c>
      <c r="F43" s="6">
        <f t="shared" si="12"/>
        <v>61.07142857142857</v>
      </c>
      <c r="G43" s="6">
        <f t="shared" si="16"/>
        <v>69.7749667344678</v>
      </c>
      <c r="H43" s="6">
        <f t="shared" si="10"/>
        <v>0</v>
      </c>
      <c r="I43" s="6">
        <f t="shared" si="13"/>
        <v>-17.407076326078453</v>
      </c>
      <c r="J43" s="6">
        <f t="shared" si="15"/>
        <v>182.59292367392155</v>
      </c>
      <c r="K43" s="60">
        <f t="shared" si="11"/>
        <v>1782.5929236739216</v>
      </c>
      <c r="L43" s="19"/>
      <c r="M43" s="4">
        <f t="shared" si="17"/>
        <v>17</v>
      </c>
      <c r="N43" s="4">
        <f t="shared" si="17"/>
        <v>210.82179930795846</v>
      </c>
      <c r="O43" s="4">
        <f t="shared" si="17"/>
        <v>73.55042016806723</v>
      </c>
      <c r="P43" s="4">
        <f t="shared" si="17"/>
        <v>86.78571428571429</v>
      </c>
      <c r="Q43" s="4">
        <f t="shared" si="17"/>
        <v>89.43215799306468</v>
      </c>
    </row>
    <row r="44" spans="1:17" ht="15.75">
      <c r="A44" s="30" t="s">
        <v>99</v>
      </c>
      <c r="B44" s="15" t="s">
        <v>40</v>
      </c>
      <c r="C44" s="17">
        <v>1800</v>
      </c>
      <c r="D44" s="4">
        <f t="shared" si="8"/>
        <v>200</v>
      </c>
      <c r="E44" s="29">
        <v>17.5</v>
      </c>
      <c r="F44" s="6">
        <f t="shared" si="12"/>
        <v>56.25</v>
      </c>
      <c r="G44" s="6">
        <f t="shared" si="16"/>
        <v>69.7749667344678</v>
      </c>
      <c r="H44" s="6">
        <f t="shared" si="10"/>
        <v>0</v>
      </c>
      <c r="I44" s="6">
        <f t="shared" si="13"/>
        <v>-27.049933468935592</v>
      </c>
      <c r="J44" s="6">
        <f t="shared" si="15"/>
        <v>172.9500665310644</v>
      </c>
      <c r="K44" s="60">
        <f t="shared" si="11"/>
        <v>1772.9500665310643</v>
      </c>
      <c r="L44" s="19"/>
      <c r="M44" s="4">
        <f t="shared" si="17"/>
        <v>17</v>
      </c>
      <c r="N44" s="4">
        <f t="shared" si="17"/>
        <v>210.82179930795846</v>
      </c>
      <c r="O44" s="4">
        <f t="shared" si="17"/>
        <v>73.55042016806723</v>
      </c>
      <c r="P44" s="4">
        <f t="shared" si="17"/>
        <v>86.78571428571429</v>
      </c>
      <c r="Q44" s="4">
        <f t="shared" si="17"/>
        <v>89.43215799306468</v>
      </c>
    </row>
    <row r="45" spans="1:17" ht="15.75">
      <c r="A45" s="30" t="s">
        <v>100</v>
      </c>
      <c r="B45" s="16" t="s">
        <v>42</v>
      </c>
      <c r="C45" s="65">
        <f>K13</f>
        <v>1808.1302521008404</v>
      </c>
      <c r="D45" s="4">
        <f t="shared" si="8"/>
        <v>208.13025210084038</v>
      </c>
      <c r="E45" s="29">
        <v>16</v>
      </c>
      <c r="F45" s="6">
        <f t="shared" si="12"/>
        <v>51.42857142857143</v>
      </c>
      <c r="G45" s="6">
        <f t="shared" si="16"/>
        <v>72.61140708386267</v>
      </c>
      <c r="H45" s="6">
        <f t="shared" si="10"/>
        <v>0</v>
      </c>
      <c r="I45" s="6">
        <f t="shared" si="13"/>
        <v>-42.365671310582485</v>
      </c>
      <c r="J45" s="6">
        <f t="shared" si="15"/>
        <v>165.7645807902579</v>
      </c>
      <c r="K45" s="60">
        <f t="shared" si="11"/>
        <v>1765.764580790258</v>
      </c>
      <c r="L45" s="19"/>
      <c r="M45" s="4">
        <f t="shared" si="17"/>
        <v>17</v>
      </c>
      <c r="N45" s="4">
        <f t="shared" si="17"/>
        <v>210.82179930795846</v>
      </c>
      <c r="O45" s="4">
        <f t="shared" si="17"/>
        <v>73.55042016806723</v>
      </c>
      <c r="P45" s="4">
        <f t="shared" si="17"/>
        <v>86.78571428571429</v>
      </c>
      <c r="Q45" s="4">
        <f t="shared" si="17"/>
        <v>89.43215799306468</v>
      </c>
    </row>
    <row r="46" spans="1:17" ht="15.75">
      <c r="A46" s="30" t="s">
        <v>101</v>
      </c>
      <c r="B46" s="2" t="s">
        <v>103</v>
      </c>
      <c r="C46" s="17">
        <v>1800</v>
      </c>
      <c r="D46" s="4">
        <f t="shared" si="8"/>
        <v>200</v>
      </c>
      <c r="E46" s="29">
        <v>14.5</v>
      </c>
      <c r="F46" s="6">
        <f t="shared" si="12"/>
        <v>46.607142857142854</v>
      </c>
      <c r="G46" s="6">
        <f t="shared" si="16"/>
        <v>69.7749667344678</v>
      </c>
      <c r="H46" s="6">
        <f t="shared" si="10"/>
        <v>0</v>
      </c>
      <c r="I46" s="6">
        <f t="shared" si="13"/>
        <v>-46.335647754649884</v>
      </c>
      <c r="J46" s="6">
        <f t="shared" si="15"/>
        <v>153.66435224535013</v>
      </c>
      <c r="K46" s="60">
        <f t="shared" si="11"/>
        <v>1753.66435224535</v>
      </c>
      <c r="L46" s="19"/>
      <c r="M46" s="4">
        <f t="shared" si="17"/>
        <v>17</v>
      </c>
      <c r="N46" s="4">
        <f t="shared" si="17"/>
        <v>210.82179930795846</v>
      </c>
      <c r="O46" s="4">
        <f t="shared" si="17"/>
        <v>73.55042016806723</v>
      </c>
      <c r="P46" s="4">
        <f t="shared" si="17"/>
        <v>86.78571428571429</v>
      </c>
      <c r="Q46" s="4">
        <f t="shared" si="17"/>
        <v>89.43215799306468</v>
      </c>
    </row>
    <row r="47" spans="1:6" ht="15.75">
      <c r="A47" s="54"/>
      <c r="B47" s="55"/>
      <c r="D47" s="35" t="s">
        <v>8</v>
      </c>
      <c r="E47" s="18"/>
      <c r="F47" s="35" t="s">
        <v>12</v>
      </c>
    </row>
    <row r="48" spans="1:6" ht="15.75">
      <c r="A48" s="54"/>
      <c r="B48" s="55"/>
      <c r="D48" s="35">
        <v>1</v>
      </c>
      <c r="E48" s="18"/>
      <c r="F48" s="35">
        <v>7</v>
      </c>
    </row>
    <row r="49" spans="1:6" ht="15.75">
      <c r="A49" s="54"/>
      <c r="B49" s="55"/>
      <c r="D49" s="13" t="s">
        <v>14</v>
      </c>
      <c r="F49" s="13" t="s">
        <v>15</v>
      </c>
    </row>
    <row r="50" spans="1:13" ht="16.5" thickBot="1">
      <c r="A50" s="21" t="s">
        <v>185</v>
      </c>
      <c r="B50" s="22"/>
      <c r="C50" s="22"/>
      <c r="D50" s="22"/>
      <c r="M50" t="s">
        <v>69</v>
      </c>
    </row>
    <row r="51" spans="1:17" ht="15.75">
      <c r="A51" s="51" t="s">
        <v>64</v>
      </c>
      <c r="B51" s="51" t="s">
        <v>65</v>
      </c>
      <c r="C51" s="7" t="s">
        <v>0</v>
      </c>
      <c r="D51" s="2" t="s">
        <v>4</v>
      </c>
      <c r="E51" s="2" t="s">
        <v>11</v>
      </c>
      <c r="F51" s="2" t="s">
        <v>5</v>
      </c>
      <c r="G51" s="8" t="s">
        <v>3</v>
      </c>
      <c r="H51" s="8" t="s">
        <v>6</v>
      </c>
      <c r="I51" s="8" t="s">
        <v>7</v>
      </c>
      <c r="J51" s="10" t="s">
        <v>9</v>
      </c>
      <c r="K51" s="11" t="s">
        <v>10</v>
      </c>
      <c r="L51" s="19" t="s">
        <v>45</v>
      </c>
      <c r="M51" s="2" t="s">
        <v>66</v>
      </c>
      <c r="N51" s="8" t="s">
        <v>1</v>
      </c>
      <c r="O51" s="18" t="s">
        <v>2</v>
      </c>
      <c r="P51" s="8" t="s">
        <v>67</v>
      </c>
      <c r="Q51" s="8" t="s">
        <v>68</v>
      </c>
    </row>
    <row r="52" spans="1:17" ht="15.75">
      <c r="A52" s="52" t="s">
        <v>188</v>
      </c>
      <c r="B52" s="15" t="s">
        <v>189</v>
      </c>
      <c r="C52" s="17">
        <v>1800</v>
      </c>
      <c r="D52" s="4">
        <f aca="true" t="shared" si="18" ref="D52:D62">C52-1600</f>
        <v>200</v>
      </c>
      <c r="E52" s="56">
        <v>7</v>
      </c>
      <c r="F52" s="6">
        <f>E52*90/$F$48</f>
        <v>90</v>
      </c>
      <c r="G52" s="6">
        <f>(D52*O52)/N52</f>
        <v>77.18488151376262</v>
      </c>
      <c r="H52" s="6">
        <f aca="true" t="shared" si="19" ref="H52:H62">IF(G52&gt;P52,O52+(G52-O52)*(P52-O52)/(Q52-O52),0)</f>
        <v>0</v>
      </c>
      <c r="I52" s="6">
        <f>IF(H52&gt;0,$D$48*(F52-H52),$D$48*(F52-G52))</f>
        <v>12.815118486237381</v>
      </c>
      <c r="J52" s="6">
        <f>D52+I52</f>
        <v>212.8151184862374</v>
      </c>
      <c r="K52" s="64">
        <f aca="true" t="shared" si="20" ref="K52:K62">J52+1600</f>
        <v>1812.8151184862375</v>
      </c>
      <c r="L52" s="19"/>
      <c r="M52" s="4">
        <f>COUNTIF(C52:C62,"&gt;0")</f>
        <v>11</v>
      </c>
      <c r="N52" s="4">
        <f>(SUM(D52:D62))/M52</f>
        <v>221.09167922855804</v>
      </c>
      <c r="O52" s="4">
        <f>(SUM(F52:F62))/M52</f>
        <v>85.32467532467531</v>
      </c>
      <c r="P52" s="4">
        <f>F52</f>
        <v>90</v>
      </c>
      <c r="Q52" s="4">
        <f>MAX(G52:G62)</f>
        <v>97.68914257976104</v>
      </c>
    </row>
    <row r="53" spans="1:17" ht="15.75">
      <c r="A53" s="27" t="s">
        <v>13</v>
      </c>
      <c r="B53" s="15" t="s">
        <v>43</v>
      </c>
      <c r="C53" s="62">
        <f>K41</f>
        <v>1809.193603993647</v>
      </c>
      <c r="D53" s="4">
        <f t="shared" si="18"/>
        <v>209.193603993647</v>
      </c>
      <c r="E53" s="56">
        <v>7</v>
      </c>
      <c r="F53" s="6">
        <f aca="true" t="shared" si="21" ref="F53:F62">E53*90/$F$48</f>
        <v>90</v>
      </c>
      <c r="G53" s="6">
        <f aca="true" t="shared" si="22" ref="G53:G62">(D53*O53)/N53</f>
        <v>80.73291768843309</v>
      </c>
      <c r="H53" s="6">
        <f t="shared" si="19"/>
        <v>0</v>
      </c>
      <c r="I53" s="6">
        <f aca="true" t="shared" si="23" ref="I53:I62">IF(H53&gt;0,$D$48*(F53-H53),$D$48*(F53-G53))</f>
        <v>9.26708231156691</v>
      </c>
      <c r="J53" s="6">
        <f aca="true" t="shared" si="24" ref="J53:J62">D53+I53</f>
        <v>218.46068630521393</v>
      </c>
      <c r="K53" s="64">
        <f t="shared" si="20"/>
        <v>1818.460686305214</v>
      </c>
      <c r="L53" s="19"/>
      <c r="M53" s="4">
        <f aca="true" t="shared" si="25" ref="M53:Q62">M52</f>
        <v>11</v>
      </c>
      <c r="N53" s="4">
        <f t="shared" si="25"/>
        <v>221.09167922855804</v>
      </c>
      <c r="O53" s="4">
        <f t="shared" si="25"/>
        <v>85.32467532467531</v>
      </c>
      <c r="P53" s="4">
        <f t="shared" si="25"/>
        <v>90</v>
      </c>
      <c r="Q53" s="4">
        <f t="shared" si="25"/>
        <v>97.68914257976104</v>
      </c>
    </row>
    <row r="54" spans="1:17" ht="15.75">
      <c r="A54" s="52" t="s">
        <v>92</v>
      </c>
      <c r="B54" s="15" t="s">
        <v>42</v>
      </c>
      <c r="C54" s="62">
        <f>K32</f>
        <v>1827.5929236739216</v>
      </c>
      <c r="D54" s="4">
        <f t="shared" si="18"/>
        <v>227.59292367392163</v>
      </c>
      <c r="E54" s="56">
        <v>7</v>
      </c>
      <c r="F54" s="6">
        <f t="shared" si="21"/>
        <v>90</v>
      </c>
      <c r="G54" s="6">
        <f t="shared" si="22"/>
        <v>87.8336642357123</v>
      </c>
      <c r="H54" s="6">
        <f t="shared" si="19"/>
        <v>0</v>
      </c>
      <c r="I54" s="6">
        <f t="shared" si="23"/>
        <v>2.1663357642876946</v>
      </c>
      <c r="J54" s="6">
        <f t="shared" si="24"/>
        <v>229.7592594382093</v>
      </c>
      <c r="K54" s="64">
        <f t="shared" si="20"/>
        <v>1829.7592594382093</v>
      </c>
      <c r="L54" s="19"/>
      <c r="M54" s="4">
        <f t="shared" si="25"/>
        <v>11</v>
      </c>
      <c r="N54" s="4">
        <f t="shared" si="25"/>
        <v>221.09167922855804</v>
      </c>
      <c r="O54" s="4">
        <f t="shared" si="25"/>
        <v>85.32467532467531</v>
      </c>
      <c r="P54" s="4">
        <f t="shared" si="25"/>
        <v>90</v>
      </c>
      <c r="Q54" s="4">
        <f t="shared" si="25"/>
        <v>97.68914257976104</v>
      </c>
    </row>
    <row r="55" spans="1:17" ht="15.75">
      <c r="A55" s="18" t="s">
        <v>34</v>
      </c>
      <c r="B55" s="15" t="s">
        <v>42</v>
      </c>
      <c r="C55" s="62">
        <f>K37</f>
        <v>1831.3938750585376</v>
      </c>
      <c r="D55" s="4">
        <f t="shared" si="18"/>
        <v>231.39387505853756</v>
      </c>
      <c r="E55" s="56">
        <v>7</v>
      </c>
      <c r="F55" s="6">
        <f t="shared" si="21"/>
        <v>90</v>
      </c>
      <c r="G55" s="6">
        <f t="shared" si="22"/>
        <v>89.30054414701806</v>
      </c>
      <c r="H55" s="6">
        <f t="shared" si="19"/>
        <v>0</v>
      </c>
      <c r="I55" s="6">
        <f t="shared" si="23"/>
        <v>0.6994558529819415</v>
      </c>
      <c r="J55" s="6">
        <f t="shared" si="24"/>
        <v>232.0933309115195</v>
      </c>
      <c r="K55" s="64">
        <f t="shared" si="20"/>
        <v>1832.0933309115194</v>
      </c>
      <c r="L55" s="19"/>
      <c r="M55" s="4">
        <f t="shared" si="25"/>
        <v>11</v>
      </c>
      <c r="N55" s="4">
        <f t="shared" si="25"/>
        <v>221.09167922855804</v>
      </c>
      <c r="O55" s="4">
        <f t="shared" si="25"/>
        <v>85.32467532467531</v>
      </c>
      <c r="P55" s="4">
        <f t="shared" si="25"/>
        <v>90</v>
      </c>
      <c r="Q55" s="4">
        <f t="shared" si="25"/>
        <v>97.68914257976104</v>
      </c>
    </row>
    <row r="56" spans="1:17" ht="15.75">
      <c r="A56" s="53" t="s">
        <v>149</v>
      </c>
      <c r="B56" s="15" t="s">
        <v>42</v>
      </c>
      <c r="C56" s="17">
        <v>1800</v>
      </c>
      <c r="D56" s="4">
        <f t="shared" si="18"/>
        <v>200</v>
      </c>
      <c r="E56" s="56">
        <v>7</v>
      </c>
      <c r="F56" s="6">
        <f t="shared" si="21"/>
        <v>90</v>
      </c>
      <c r="G56" s="6">
        <f t="shared" si="22"/>
        <v>77.18488151376262</v>
      </c>
      <c r="H56" s="6">
        <f t="shared" si="19"/>
        <v>0</v>
      </c>
      <c r="I56" s="6">
        <f t="shared" si="23"/>
        <v>12.815118486237381</v>
      </c>
      <c r="J56" s="6">
        <f t="shared" si="24"/>
        <v>212.8151184862374</v>
      </c>
      <c r="K56" s="64">
        <f t="shared" si="20"/>
        <v>1812.8151184862375</v>
      </c>
      <c r="L56" s="19"/>
      <c r="M56" s="4">
        <f t="shared" si="25"/>
        <v>11</v>
      </c>
      <c r="N56" s="4">
        <f t="shared" si="25"/>
        <v>221.09167922855804</v>
      </c>
      <c r="O56" s="4">
        <f t="shared" si="25"/>
        <v>85.32467532467531</v>
      </c>
      <c r="P56" s="4">
        <f t="shared" si="25"/>
        <v>90</v>
      </c>
      <c r="Q56" s="4">
        <f t="shared" si="25"/>
        <v>97.68914257976104</v>
      </c>
    </row>
    <row r="57" spans="1:17" ht="15.75">
      <c r="A57" s="52" t="s">
        <v>190</v>
      </c>
      <c r="B57" s="15" t="s">
        <v>42</v>
      </c>
      <c r="C57" s="62">
        <f>K33</f>
        <v>1847.2254843789458</v>
      </c>
      <c r="D57" s="4">
        <f t="shared" si="18"/>
        <v>247.2254843789458</v>
      </c>
      <c r="E57" s="56">
        <v>7</v>
      </c>
      <c r="F57" s="6">
        <f t="shared" si="21"/>
        <v>90</v>
      </c>
      <c r="G57" s="6">
        <f t="shared" si="22"/>
        <v>95.41034859485751</v>
      </c>
      <c r="H57" s="6">
        <f t="shared" si="19"/>
        <v>89.13832909030361</v>
      </c>
      <c r="I57" s="6">
        <f t="shared" si="23"/>
        <v>0.8616709096963859</v>
      </c>
      <c r="J57" s="6">
        <f t="shared" si="24"/>
        <v>248.08715528864218</v>
      </c>
      <c r="K57" s="64">
        <f t="shared" si="20"/>
        <v>1848.0871552886422</v>
      </c>
      <c r="L57" s="19"/>
      <c r="M57" s="4">
        <f t="shared" si="25"/>
        <v>11</v>
      </c>
      <c r="N57" s="4">
        <f t="shared" si="25"/>
        <v>221.09167922855804</v>
      </c>
      <c r="O57" s="4">
        <f t="shared" si="25"/>
        <v>85.32467532467531</v>
      </c>
      <c r="P57" s="4">
        <f t="shared" si="25"/>
        <v>90</v>
      </c>
      <c r="Q57" s="4">
        <f t="shared" si="25"/>
        <v>97.68914257976104</v>
      </c>
    </row>
    <row r="58" spans="1:17" ht="15.75">
      <c r="A58" s="52" t="s">
        <v>55</v>
      </c>
      <c r="B58" s="15" t="s">
        <v>42</v>
      </c>
      <c r="C58" s="62">
        <f>K34</f>
        <v>1827.5929236739216</v>
      </c>
      <c r="D58" s="4">
        <f t="shared" si="18"/>
        <v>227.59292367392163</v>
      </c>
      <c r="E58" s="56">
        <v>7</v>
      </c>
      <c r="F58" s="6">
        <f t="shared" si="21"/>
        <v>90</v>
      </c>
      <c r="G58" s="6">
        <f t="shared" si="22"/>
        <v>87.8336642357123</v>
      </c>
      <c r="H58" s="6">
        <f t="shared" si="19"/>
        <v>0</v>
      </c>
      <c r="I58" s="6">
        <f t="shared" si="23"/>
        <v>2.1663357642876946</v>
      </c>
      <c r="J58" s="6">
        <f t="shared" si="24"/>
        <v>229.7592594382093</v>
      </c>
      <c r="K58" s="64">
        <f t="shared" si="20"/>
        <v>1829.7592594382093</v>
      </c>
      <c r="L58" s="19"/>
      <c r="M58" s="4">
        <f t="shared" si="25"/>
        <v>11</v>
      </c>
      <c r="N58" s="4">
        <f t="shared" si="25"/>
        <v>221.09167922855804</v>
      </c>
      <c r="O58" s="4">
        <f t="shared" si="25"/>
        <v>85.32467532467531</v>
      </c>
      <c r="P58" s="4">
        <f t="shared" si="25"/>
        <v>90</v>
      </c>
      <c r="Q58" s="4">
        <f t="shared" si="25"/>
        <v>97.68914257976104</v>
      </c>
    </row>
    <row r="59" spans="1:17" ht="15.75">
      <c r="A59" s="27" t="s">
        <v>53</v>
      </c>
      <c r="B59" s="15" t="s">
        <v>42</v>
      </c>
      <c r="C59" s="62">
        <f>K31</f>
        <v>1853.1302521008402</v>
      </c>
      <c r="D59" s="4">
        <f t="shared" si="18"/>
        <v>253.13025210084015</v>
      </c>
      <c r="E59" s="56">
        <v>6</v>
      </c>
      <c r="F59" s="6">
        <f t="shared" si="21"/>
        <v>77.14285714285714</v>
      </c>
      <c r="G59" s="6">
        <f t="shared" si="22"/>
        <v>97.68914257976104</v>
      </c>
      <c r="H59" s="6">
        <f t="shared" si="19"/>
        <v>90</v>
      </c>
      <c r="I59" s="6">
        <f t="shared" si="23"/>
        <v>-12.857142857142861</v>
      </c>
      <c r="J59" s="6">
        <f t="shared" si="24"/>
        <v>240.2731092436973</v>
      </c>
      <c r="K59" s="64">
        <f t="shared" si="20"/>
        <v>1840.2731092436973</v>
      </c>
      <c r="L59" s="19"/>
      <c r="M59" s="4">
        <f t="shared" si="25"/>
        <v>11</v>
      </c>
      <c r="N59" s="4">
        <f t="shared" si="25"/>
        <v>221.09167922855804</v>
      </c>
      <c r="O59" s="4">
        <f t="shared" si="25"/>
        <v>85.32467532467531</v>
      </c>
      <c r="P59" s="4">
        <f t="shared" si="25"/>
        <v>90</v>
      </c>
      <c r="Q59" s="4">
        <f t="shared" si="25"/>
        <v>97.68914257976104</v>
      </c>
    </row>
    <row r="60" spans="1:17" ht="15.75">
      <c r="A60" s="52" t="s">
        <v>47</v>
      </c>
      <c r="B60" s="15" t="s">
        <v>42</v>
      </c>
      <c r="C60" s="62">
        <f>K35</f>
        <v>1835.8794086343248</v>
      </c>
      <c r="D60" s="4">
        <f t="shared" si="18"/>
        <v>235.87940863432482</v>
      </c>
      <c r="E60" s="56">
        <v>6</v>
      </c>
      <c r="F60" s="6">
        <f t="shared" si="21"/>
        <v>77.14285714285714</v>
      </c>
      <c r="G60" s="6">
        <f t="shared" si="22"/>
        <v>91.03162103488378</v>
      </c>
      <c r="H60" s="6">
        <f t="shared" si="19"/>
        <v>87.48261901518906</v>
      </c>
      <c r="I60" s="6">
        <f t="shared" si="23"/>
        <v>-10.33976187233192</v>
      </c>
      <c r="J60" s="6">
        <f t="shared" si="24"/>
        <v>225.5396467619929</v>
      </c>
      <c r="K60" s="64">
        <f t="shared" si="20"/>
        <v>1825.539646761993</v>
      </c>
      <c r="L60" s="19"/>
      <c r="M60" s="4">
        <f t="shared" si="25"/>
        <v>11</v>
      </c>
      <c r="N60" s="4">
        <f t="shared" si="25"/>
        <v>221.09167922855804</v>
      </c>
      <c r="O60" s="4">
        <f t="shared" si="25"/>
        <v>85.32467532467531</v>
      </c>
      <c r="P60" s="4">
        <f t="shared" si="25"/>
        <v>90</v>
      </c>
      <c r="Q60" s="4">
        <f t="shared" si="25"/>
        <v>97.68914257976104</v>
      </c>
    </row>
    <row r="61" spans="1:17" ht="15.75">
      <c r="A61" s="52" t="s">
        <v>191</v>
      </c>
      <c r="B61" s="15" t="s">
        <v>40</v>
      </c>
      <c r="C61" s="17">
        <v>1800</v>
      </c>
      <c r="D61" s="4">
        <f t="shared" si="18"/>
        <v>200</v>
      </c>
      <c r="E61" s="56">
        <v>6</v>
      </c>
      <c r="F61" s="6">
        <f t="shared" si="21"/>
        <v>77.14285714285714</v>
      </c>
      <c r="G61" s="6">
        <f t="shared" si="22"/>
        <v>77.18488151376262</v>
      </c>
      <c r="H61" s="6">
        <f t="shared" si="19"/>
        <v>0</v>
      </c>
      <c r="I61" s="6">
        <f t="shared" si="23"/>
        <v>-0.04202437090548017</v>
      </c>
      <c r="J61" s="6">
        <f t="shared" si="24"/>
        <v>199.9579756290945</v>
      </c>
      <c r="K61" s="64">
        <f t="shared" si="20"/>
        <v>1799.9579756290946</v>
      </c>
      <c r="L61" s="19"/>
      <c r="M61" s="4">
        <f t="shared" si="25"/>
        <v>11</v>
      </c>
      <c r="N61" s="4">
        <f t="shared" si="25"/>
        <v>221.09167922855804</v>
      </c>
      <c r="O61" s="4">
        <f t="shared" si="25"/>
        <v>85.32467532467531</v>
      </c>
      <c r="P61" s="4">
        <f t="shared" si="25"/>
        <v>90</v>
      </c>
      <c r="Q61" s="4">
        <f t="shared" si="25"/>
        <v>97.68914257976104</v>
      </c>
    </row>
    <row r="62" spans="1:17" ht="15.75">
      <c r="A62" s="18" t="s">
        <v>150</v>
      </c>
      <c r="B62" s="15" t="s">
        <v>40</v>
      </c>
      <c r="C62" s="17">
        <v>1800</v>
      </c>
      <c r="D62" s="4">
        <f t="shared" si="18"/>
        <v>200</v>
      </c>
      <c r="E62" s="56">
        <v>6</v>
      </c>
      <c r="F62" s="6">
        <f t="shared" si="21"/>
        <v>77.14285714285714</v>
      </c>
      <c r="G62" s="6">
        <f t="shared" si="22"/>
        <v>77.18488151376262</v>
      </c>
      <c r="H62" s="6">
        <f t="shared" si="19"/>
        <v>0</v>
      </c>
      <c r="I62" s="6">
        <f t="shared" si="23"/>
        <v>-0.04202437090548017</v>
      </c>
      <c r="J62" s="6">
        <f t="shared" si="24"/>
        <v>199.9579756290945</v>
      </c>
      <c r="K62" s="64">
        <f t="shared" si="20"/>
        <v>1799.9579756290946</v>
      </c>
      <c r="L62" s="19"/>
      <c r="M62" s="4">
        <f t="shared" si="25"/>
        <v>11</v>
      </c>
      <c r="N62" s="4">
        <f t="shared" si="25"/>
        <v>221.09167922855804</v>
      </c>
      <c r="O62" s="4">
        <f t="shared" si="25"/>
        <v>85.32467532467531</v>
      </c>
      <c r="P62" s="4">
        <f t="shared" si="25"/>
        <v>90</v>
      </c>
      <c r="Q62" s="4">
        <f t="shared" si="25"/>
        <v>97.68914257976104</v>
      </c>
    </row>
    <row r="63" spans="1:6" ht="15.75">
      <c r="A63" s="54"/>
      <c r="B63" s="55"/>
      <c r="D63" s="9" t="s">
        <v>8</v>
      </c>
      <c r="F63" s="9" t="s">
        <v>12</v>
      </c>
    </row>
    <row r="64" spans="1:6" ht="15.75">
      <c r="A64" s="54"/>
      <c r="B64" s="55"/>
      <c r="D64" s="9">
        <v>1</v>
      </c>
      <c r="F64" s="9">
        <v>7</v>
      </c>
    </row>
    <row r="65" spans="1:6" ht="15.75">
      <c r="A65" s="54"/>
      <c r="B65" s="55"/>
      <c r="D65" s="13" t="s">
        <v>14</v>
      </c>
      <c r="F65" s="13" t="s">
        <v>15</v>
      </c>
    </row>
    <row r="66" spans="1:13" ht="16.5" thickBot="1">
      <c r="A66" s="21" t="s">
        <v>186</v>
      </c>
      <c r="B66" s="22"/>
      <c r="C66" s="22"/>
      <c r="D66" s="22"/>
      <c r="M66" t="s">
        <v>69</v>
      </c>
    </row>
    <row r="67" spans="1:17" ht="15.75">
      <c r="A67" s="51" t="s">
        <v>64</v>
      </c>
      <c r="B67" s="51" t="s">
        <v>65</v>
      </c>
      <c r="C67" s="7" t="s">
        <v>0</v>
      </c>
      <c r="D67" s="2" t="s">
        <v>4</v>
      </c>
      <c r="E67" s="2" t="s">
        <v>11</v>
      </c>
      <c r="F67" s="2" t="s">
        <v>5</v>
      </c>
      <c r="G67" s="8" t="s">
        <v>3</v>
      </c>
      <c r="H67" s="8" t="s">
        <v>6</v>
      </c>
      <c r="I67" s="8" t="s">
        <v>7</v>
      </c>
      <c r="J67" s="10" t="s">
        <v>9</v>
      </c>
      <c r="K67" s="11" t="s">
        <v>10</v>
      </c>
      <c r="L67" s="19" t="s">
        <v>45</v>
      </c>
      <c r="M67" s="2" t="s">
        <v>66</v>
      </c>
      <c r="N67" s="8" t="s">
        <v>1</v>
      </c>
      <c r="O67" s="18" t="s">
        <v>2</v>
      </c>
      <c r="P67" s="8" t="s">
        <v>67</v>
      </c>
      <c r="Q67" s="8" t="s">
        <v>68</v>
      </c>
    </row>
    <row r="68" spans="1:17" ht="15.75">
      <c r="A68" s="28" t="s">
        <v>38</v>
      </c>
      <c r="B68" s="15" t="s">
        <v>42</v>
      </c>
      <c r="C68" s="62">
        <f>K38</f>
        <v>1813.6068054483703</v>
      </c>
      <c r="D68" s="4">
        <f aca="true" t="shared" si="26" ref="D68:D76">C68-1600</f>
        <v>213.60680544837032</v>
      </c>
      <c r="E68" s="57">
        <v>7</v>
      </c>
      <c r="F68" s="6">
        <f>E68*90/$F$64</f>
        <v>90</v>
      </c>
      <c r="G68" s="6">
        <f>(D68*O68)/N68</f>
        <v>75.7849297882432</v>
      </c>
      <c r="H68" s="6">
        <f>IF(G68&gt;P68,O68+(G68-O68)*(P68-O68)/(Q68-O68),0)</f>
        <v>0</v>
      </c>
      <c r="I68" s="6">
        <f>IF(H68&gt;0,$D$64*(F68-H68),$D$64*(F68-G68))</f>
        <v>14.215070211756796</v>
      </c>
      <c r="J68" s="6">
        <f>D68+I68</f>
        <v>227.82187566012712</v>
      </c>
      <c r="K68" s="66">
        <f aca="true" t="shared" si="27" ref="K68:K76">J68+1600</f>
        <v>1827.821875660127</v>
      </c>
      <c r="L68" s="19"/>
      <c r="M68" s="4">
        <f>COUNTIF(C68:C76,"&gt;0")</f>
        <v>9</v>
      </c>
      <c r="N68" s="4">
        <f>(SUM(D68:D76))/M68</f>
        <v>209.3811284560093</v>
      </c>
      <c r="O68" s="4">
        <f>(SUM(F68:F76))/M68</f>
        <v>74.28571428571429</v>
      </c>
      <c r="P68" s="4">
        <f>F68</f>
        <v>90</v>
      </c>
      <c r="Q68" s="4">
        <f>MAX(G68:G76)</f>
        <v>81.51561139718494</v>
      </c>
    </row>
    <row r="69" spans="1:17" ht="15.75">
      <c r="A69" s="49" t="s">
        <v>149</v>
      </c>
      <c r="B69" s="15" t="s">
        <v>42</v>
      </c>
      <c r="C69" s="63">
        <f>K56</f>
        <v>1812.8151184862375</v>
      </c>
      <c r="D69" s="4">
        <f t="shared" si="26"/>
        <v>212.81511848623745</v>
      </c>
      <c r="E69" s="57">
        <v>6</v>
      </c>
      <c r="F69" s="6">
        <f aca="true" t="shared" si="28" ref="F69:F76">E69*90/$F$64</f>
        <v>77.14285714285714</v>
      </c>
      <c r="G69" s="6">
        <f aca="true" t="shared" si="29" ref="G69:G76">(D69*O69)/N69</f>
        <v>75.50404950114951</v>
      </c>
      <c r="H69" s="6">
        <f aca="true" t="shared" si="30" ref="H69:H76">IF(G69&gt;P69,O69+(G69-O69)*(P69-O69)/(Q69-O69),0)</f>
        <v>0</v>
      </c>
      <c r="I69" s="6">
        <f aca="true" t="shared" si="31" ref="I69:I76">IF(H69&gt;0,$D$64*(F69-H69),$D$64*(F69-G69))</f>
        <v>1.6388076417076292</v>
      </c>
      <c r="J69" s="6">
        <f aca="true" t="shared" si="32" ref="J69:J76">D69+I69</f>
        <v>214.45392612794507</v>
      </c>
      <c r="K69" s="66">
        <f t="shared" si="27"/>
        <v>1814.4539261279451</v>
      </c>
      <c r="L69" s="19"/>
      <c r="M69" s="4">
        <f>M68</f>
        <v>9</v>
      </c>
      <c r="N69" s="4">
        <f>N68</f>
        <v>209.3811284560093</v>
      </c>
      <c r="O69" s="4">
        <f>O68</f>
        <v>74.28571428571429</v>
      </c>
      <c r="P69" s="4">
        <f>P68</f>
        <v>90</v>
      </c>
      <c r="Q69" s="4">
        <f>Q68</f>
        <v>81.51561139718494</v>
      </c>
    </row>
    <row r="70" spans="1:17" ht="15.75">
      <c r="A70" s="27" t="s">
        <v>33</v>
      </c>
      <c r="B70" s="15" t="s">
        <v>43</v>
      </c>
      <c r="C70" s="17">
        <v>1800</v>
      </c>
      <c r="D70" s="4">
        <f t="shared" si="26"/>
        <v>200</v>
      </c>
      <c r="E70" s="57">
        <v>6</v>
      </c>
      <c r="F70" s="6">
        <f t="shared" si="28"/>
        <v>77.14285714285714</v>
      </c>
      <c r="G70" s="6">
        <f t="shared" si="29"/>
        <v>70.95741133262793</v>
      </c>
      <c r="H70" s="6">
        <f t="shared" si="30"/>
        <v>0</v>
      </c>
      <c r="I70" s="6">
        <f t="shared" si="31"/>
        <v>6.185445810229211</v>
      </c>
      <c r="J70" s="6">
        <f t="shared" si="32"/>
        <v>206.18544581022923</v>
      </c>
      <c r="K70" s="66">
        <f t="shared" si="27"/>
        <v>1806.1854458102293</v>
      </c>
      <c r="L70" s="19"/>
      <c r="M70" s="4">
        <f aca="true" t="shared" si="33" ref="M70:Q76">M69</f>
        <v>9</v>
      </c>
      <c r="N70" s="4">
        <f t="shared" si="33"/>
        <v>209.3811284560093</v>
      </c>
      <c r="O70" s="4">
        <f t="shared" si="33"/>
        <v>74.28571428571429</v>
      </c>
      <c r="P70" s="4">
        <f t="shared" si="33"/>
        <v>90</v>
      </c>
      <c r="Q70" s="4">
        <f t="shared" si="33"/>
        <v>81.51561139718494</v>
      </c>
    </row>
    <row r="71" spans="1:17" ht="15.75">
      <c r="A71" s="52" t="s">
        <v>192</v>
      </c>
      <c r="B71" s="15" t="s">
        <v>42</v>
      </c>
      <c r="C71" s="63">
        <f>K58</f>
        <v>1829.7592594382093</v>
      </c>
      <c r="D71" s="4">
        <f t="shared" si="26"/>
        <v>229.75925943820926</v>
      </c>
      <c r="E71" s="57">
        <v>6</v>
      </c>
      <c r="F71" s="6">
        <f t="shared" si="28"/>
        <v>77.14285714285714</v>
      </c>
      <c r="G71" s="6">
        <f t="shared" si="29"/>
        <v>81.51561139718494</v>
      </c>
      <c r="H71" s="6">
        <f t="shared" si="30"/>
        <v>0</v>
      </c>
      <c r="I71" s="6">
        <f t="shared" si="31"/>
        <v>-4.372754254327802</v>
      </c>
      <c r="J71" s="6">
        <f t="shared" si="32"/>
        <v>225.38650518388147</v>
      </c>
      <c r="K71" s="66">
        <f t="shared" si="27"/>
        <v>1825.3865051838816</v>
      </c>
      <c r="L71" s="19"/>
      <c r="M71" s="4">
        <f t="shared" si="33"/>
        <v>9</v>
      </c>
      <c r="N71" s="4">
        <f t="shared" si="33"/>
        <v>209.3811284560093</v>
      </c>
      <c r="O71" s="4">
        <f t="shared" si="33"/>
        <v>74.28571428571429</v>
      </c>
      <c r="P71" s="4">
        <f t="shared" si="33"/>
        <v>90</v>
      </c>
      <c r="Q71" s="4">
        <f t="shared" si="33"/>
        <v>81.51561139718494</v>
      </c>
    </row>
    <row r="72" spans="1:17" ht="15.75">
      <c r="A72" s="18" t="s">
        <v>92</v>
      </c>
      <c r="B72" s="15" t="s">
        <v>42</v>
      </c>
      <c r="C72" s="63">
        <f>K54</f>
        <v>1829.7592594382093</v>
      </c>
      <c r="D72" s="4">
        <f t="shared" si="26"/>
        <v>229.75925943820926</v>
      </c>
      <c r="E72" s="57">
        <v>6</v>
      </c>
      <c r="F72" s="6">
        <f t="shared" si="28"/>
        <v>77.14285714285714</v>
      </c>
      <c r="G72" s="6">
        <f t="shared" si="29"/>
        <v>81.51561139718494</v>
      </c>
      <c r="H72" s="6">
        <f t="shared" si="30"/>
        <v>0</v>
      </c>
      <c r="I72" s="6">
        <f t="shared" si="31"/>
        <v>-4.372754254327802</v>
      </c>
      <c r="J72" s="6">
        <f t="shared" si="32"/>
        <v>225.38650518388147</v>
      </c>
      <c r="K72" s="66">
        <f t="shared" si="27"/>
        <v>1825.3865051838816</v>
      </c>
      <c r="L72" s="19"/>
      <c r="M72" s="4">
        <f t="shared" si="33"/>
        <v>9</v>
      </c>
      <c r="N72" s="4">
        <f t="shared" si="33"/>
        <v>209.3811284560093</v>
      </c>
      <c r="O72" s="4">
        <f t="shared" si="33"/>
        <v>74.28571428571429</v>
      </c>
      <c r="P72" s="4">
        <f t="shared" si="33"/>
        <v>90</v>
      </c>
      <c r="Q72" s="4">
        <f t="shared" si="33"/>
        <v>81.51561139718494</v>
      </c>
    </row>
    <row r="73" spans="1:17" ht="15.75">
      <c r="A73" s="27" t="s">
        <v>193</v>
      </c>
      <c r="B73" s="15" t="s">
        <v>40</v>
      </c>
      <c r="C73" s="62">
        <f>K44</f>
        <v>1772.9500665310643</v>
      </c>
      <c r="D73" s="4">
        <f t="shared" si="26"/>
        <v>172.9500665310643</v>
      </c>
      <c r="E73" s="57">
        <v>6</v>
      </c>
      <c r="F73" s="6">
        <f t="shared" si="28"/>
        <v>77.14285714285714</v>
      </c>
      <c r="G73" s="6">
        <f t="shared" si="29"/>
        <v>61.360445054250484</v>
      </c>
      <c r="H73" s="6">
        <f t="shared" si="30"/>
        <v>0</v>
      </c>
      <c r="I73" s="6">
        <f t="shared" si="31"/>
        <v>15.782412088606655</v>
      </c>
      <c r="J73" s="6">
        <f t="shared" si="32"/>
        <v>188.73247861967096</v>
      </c>
      <c r="K73" s="66">
        <f t="shared" si="27"/>
        <v>1788.732478619671</v>
      </c>
      <c r="L73" s="19"/>
      <c r="M73" s="4">
        <f t="shared" si="33"/>
        <v>9</v>
      </c>
      <c r="N73" s="4">
        <f t="shared" si="33"/>
        <v>209.3811284560093</v>
      </c>
      <c r="O73" s="4">
        <f t="shared" si="33"/>
        <v>74.28571428571429</v>
      </c>
      <c r="P73" s="4">
        <f t="shared" si="33"/>
        <v>90</v>
      </c>
      <c r="Q73" s="4">
        <f t="shared" si="33"/>
        <v>81.51561139718494</v>
      </c>
    </row>
    <row r="74" spans="1:17" ht="15.75">
      <c r="A74" s="105" t="s">
        <v>223</v>
      </c>
      <c r="B74" s="15" t="s">
        <v>224</v>
      </c>
      <c r="C74" s="17">
        <v>1800</v>
      </c>
      <c r="D74" s="4">
        <f t="shared" si="26"/>
        <v>200</v>
      </c>
      <c r="E74" s="57">
        <v>5</v>
      </c>
      <c r="F74" s="6">
        <f t="shared" si="28"/>
        <v>64.28571428571429</v>
      </c>
      <c r="G74" s="6">
        <f t="shared" si="29"/>
        <v>70.95741133262793</v>
      </c>
      <c r="H74" s="6">
        <f t="shared" si="30"/>
        <v>0</v>
      </c>
      <c r="I74" s="6">
        <f t="shared" si="31"/>
        <v>-6.671697046913636</v>
      </c>
      <c r="J74" s="6">
        <f t="shared" si="32"/>
        <v>193.32830295308636</v>
      </c>
      <c r="K74" s="66">
        <f t="shared" si="27"/>
        <v>1793.3283029530864</v>
      </c>
      <c r="L74" s="19"/>
      <c r="M74" s="4">
        <f t="shared" si="33"/>
        <v>9</v>
      </c>
      <c r="N74" s="4">
        <f t="shared" si="33"/>
        <v>209.3811284560093</v>
      </c>
      <c r="O74" s="4">
        <f t="shared" si="33"/>
        <v>74.28571428571429</v>
      </c>
      <c r="P74" s="4">
        <f t="shared" si="33"/>
        <v>90</v>
      </c>
      <c r="Q74" s="4">
        <f t="shared" si="33"/>
        <v>81.51561139718494</v>
      </c>
    </row>
    <row r="75" spans="1:17" ht="15.75">
      <c r="A75" s="49" t="s">
        <v>47</v>
      </c>
      <c r="B75" s="15" t="s">
        <v>42</v>
      </c>
      <c r="C75" s="63">
        <f>K60</f>
        <v>1825.539646761993</v>
      </c>
      <c r="D75" s="4">
        <f t="shared" si="26"/>
        <v>225.53964676199303</v>
      </c>
      <c r="E75" s="57">
        <v>5</v>
      </c>
      <c r="F75" s="6">
        <f t="shared" si="28"/>
        <v>64.28571428571429</v>
      </c>
      <c r="G75" s="6">
        <f t="shared" si="29"/>
        <v>80.01854743553173</v>
      </c>
      <c r="H75" s="6">
        <f t="shared" si="30"/>
        <v>0</v>
      </c>
      <c r="I75" s="6">
        <f t="shared" si="31"/>
        <v>-15.732833149817438</v>
      </c>
      <c r="J75" s="6">
        <f t="shared" si="32"/>
        <v>209.80681361217557</v>
      </c>
      <c r="K75" s="66">
        <f t="shared" si="27"/>
        <v>1809.8068136121756</v>
      </c>
      <c r="L75" s="19"/>
      <c r="M75" s="4">
        <f t="shared" si="33"/>
        <v>9</v>
      </c>
      <c r="N75" s="4">
        <f t="shared" si="33"/>
        <v>209.3811284560093</v>
      </c>
      <c r="O75" s="4">
        <f t="shared" si="33"/>
        <v>74.28571428571429</v>
      </c>
      <c r="P75" s="4">
        <f t="shared" si="33"/>
        <v>90</v>
      </c>
      <c r="Q75" s="4">
        <f t="shared" si="33"/>
        <v>81.51561139718494</v>
      </c>
    </row>
    <row r="76" spans="1:17" ht="15.75">
      <c r="A76" s="28" t="s">
        <v>194</v>
      </c>
      <c r="B76" s="15" t="s">
        <v>42</v>
      </c>
      <c r="C76" s="17">
        <v>1800</v>
      </c>
      <c r="D76" s="4">
        <f t="shared" si="26"/>
        <v>200</v>
      </c>
      <c r="E76" s="57">
        <v>5</v>
      </c>
      <c r="F76" s="6">
        <f t="shared" si="28"/>
        <v>64.28571428571429</v>
      </c>
      <c r="G76" s="6">
        <f t="shared" si="29"/>
        <v>70.95741133262793</v>
      </c>
      <c r="H76" s="6">
        <f t="shared" si="30"/>
        <v>0</v>
      </c>
      <c r="I76" s="6">
        <f t="shared" si="31"/>
        <v>-6.671697046913636</v>
      </c>
      <c r="J76" s="6">
        <f t="shared" si="32"/>
        <v>193.32830295308636</v>
      </c>
      <c r="K76" s="66">
        <f t="shared" si="27"/>
        <v>1793.3283029530864</v>
      </c>
      <c r="L76" s="19"/>
      <c r="M76" s="4">
        <f t="shared" si="33"/>
        <v>9</v>
      </c>
      <c r="N76" s="4">
        <f t="shared" si="33"/>
        <v>209.3811284560093</v>
      </c>
      <c r="O76" s="4">
        <f t="shared" si="33"/>
        <v>74.28571428571429</v>
      </c>
      <c r="P76" s="4">
        <f t="shared" si="33"/>
        <v>90</v>
      </c>
      <c r="Q76" s="4">
        <f t="shared" si="33"/>
        <v>81.51561139718494</v>
      </c>
    </row>
    <row r="77" spans="1:17" ht="15.75">
      <c r="A77" s="54"/>
      <c r="B77" s="55"/>
      <c r="D77" s="9" t="s">
        <v>8</v>
      </c>
      <c r="F77" s="9" t="s">
        <v>12</v>
      </c>
      <c r="I77" s="46"/>
      <c r="J77" s="46"/>
      <c r="K77" s="48"/>
      <c r="L77" s="47"/>
      <c r="M77" s="46"/>
      <c r="N77" s="46"/>
      <c r="O77" s="46"/>
      <c r="P77" s="46"/>
      <c r="Q77" s="46"/>
    </row>
    <row r="78" spans="1:17" ht="15.75">
      <c r="A78" s="54"/>
      <c r="B78" s="55"/>
      <c r="D78" s="9">
        <v>1</v>
      </c>
      <c r="F78" s="9">
        <v>7</v>
      </c>
      <c r="I78" s="46"/>
      <c r="J78" s="46"/>
      <c r="K78" s="48"/>
      <c r="L78" s="47"/>
      <c r="M78" s="46"/>
      <c r="N78" s="46"/>
      <c r="O78" s="46"/>
      <c r="P78" s="46"/>
      <c r="Q78" s="46"/>
    </row>
    <row r="79" spans="1:17" ht="15.75">
      <c r="A79" s="54"/>
      <c r="B79" s="55"/>
      <c r="D79" s="13" t="s">
        <v>14</v>
      </c>
      <c r="F79" s="13" t="s">
        <v>15</v>
      </c>
      <c r="I79" s="46"/>
      <c r="J79" s="46"/>
      <c r="K79" s="48"/>
      <c r="L79" s="47"/>
      <c r="M79" s="46"/>
      <c r="N79" s="46"/>
      <c r="O79" s="46"/>
      <c r="P79" s="46"/>
      <c r="Q79" s="46"/>
    </row>
    <row r="80" spans="1:17" ht="16.5" thickBot="1">
      <c r="A80" s="21" t="s">
        <v>187</v>
      </c>
      <c r="B80" s="22"/>
      <c r="C80" s="22"/>
      <c r="D80" s="22"/>
      <c r="I80" s="46"/>
      <c r="J80" s="46"/>
      <c r="K80" s="48"/>
      <c r="L80" s="47"/>
      <c r="M80" s="46"/>
      <c r="N80" s="46"/>
      <c r="O80" s="46"/>
      <c r="P80" s="46"/>
      <c r="Q80" s="46"/>
    </row>
    <row r="81" spans="1:17" ht="15.75">
      <c r="A81" s="51" t="s">
        <v>64</v>
      </c>
      <c r="B81" s="51" t="s">
        <v>65</v>
      </c>
      <c r="C81" s="7" t="s">
        <v>0</v>
      </c>
      <c r="D81" s="2" t="s">
        <v>4</v>
      </c>
      <c r="E81" s="2" t="s">
        <v>11</v>
      </c>
      <c r="F81" s="2" t="s">
        <v>5</v>
      </c>
      <c r="G81" s="8" t="s">
        <v>3</v>
      </c>
      <c r="H81" s="8" t="s">
        <v>6</v>
      </c>
      <c r="I81" s="8" t="s">
        <v>7</v>
      </c>
      <c r="J81" s="10" t="s">
        <v>9</v>
      </c>
      <c r="K81" s="11" t="s">
        <v>10</v>
      </c>
      <c r="L81" s="19" t="s">
        <v>45</v>
      </c>
      <c r="M81" s="2" t="s">
        <v>66</v>
      </c>
      <c r="N81" s="8" t="s">
        <v>1</v>
      </c>
      <c r="O81" s="18" t="s">
        <v>2</v>
      </c>
      <c r="P81" s="8" t="s">
        <v>67</v>
      </c>
      <c r="Q81" s="8" t="s">
        <v>68</v>
      </c>
    </row>
    <row r="82" spans="1:17" ht="15.75">
      <c r="A82" s="52" t="s">
        <v>53</v>
      </c>
      <c r="B82" s="15" t="s">
        <v>42</v>
      </c>
      <c r="C82" s="63">
        <f>K59</f>
        <v>1840.2731092436973</v>
      </c>
      <c r="D82" s="4">
        <f aca="true" t="shared" si="34" ref="D82:D90">C82-1600</f>
        <v>240.27310924369726</v>
      </c>
      <c r="E82" s="57">
        <v>7</v>
      </c>
      <c r="F82" s="6">
        <f>E82*90/$F$78</f>
        <v>90</v>
      </c>
      <c r="G82" s="6">
        <f aca="true" t="shared" si="35" ref="G82:G90">(D82*O82)/N82</f>
        <v>97.29643124071343</v>
      </c>
      <c r="H82" s="6">
        <f aca="true" t="shared" si="36" ref="H82:H90">IF(G82&gt;P82,O82+(G82-O82)*(P82-O82)/(Q82-O82),0)</f>
        <v>90</v>
      </c>
      <c r="I82" s="6">
        <f>IF(H82&gt;0,$D$78*(F82-H82),$D$78*(F82-G82))</f>
        <v>0</v>
      </c>
      <c r="J82" s="6">
        <f aca="true" t="shared" si="37" ref="J82:J90">D82+I82</f>
        <v>240.27310924369726</v>
      </c>
      <c r="K82" s="12">
        <f aca="true" t="shared" si="38" ref="K82:K90">J82+1600</f>
        <v>1840.2731092436973</v>
      </c>
      <c r="L82" s="19"/>
      <c r="M82" s="4">
        <f>COUNTIF(C82:C90,"&gt;0")</f>
        <v>9</v>
      </c>
      <c r="N82" s="4">
        <f>(SUM(D82:D90))/M82</f>
        <v>208.14320091711912</v>
      </c>
      <c r="O82" s="4">
        <f>(SUM(F82:F90))/M82</f>
        <v>84.28571428571428</v>
      </c>
      <c r="P82" s="4">
        <f>F82</f>
        <v>90</v>
      </c>
      <c r="Q82" s="4">
        <f>MAX(G82:G90)</f>
        <v>97.29643124071343</v>
      </c>
    </row>
    <row r="83" spans="1:17" ht="15.75">
      <c r="A83" s="18" t="s">
        <v>149</v>
      </c>
      <c r="B83" s="15" t="s">
        <v>42</v>
      </c>
      <c r="C83" s="67">
        <f>K69</f>
        <v>1814.4539261279451</v>
      </c>
      <c r="D83" s="4">
        <f t="shared" si="34"/>
        <v>214.45392612794512</v>
      </c>
      <c r="E83" s="57">
        <v>7</v>
      </c>
      <c r="F83" s="6">
        <f aca="true" t="shared" si="39" ref="F83:F90">E83*90/$F$78</f>
        <v>90</v>
      </c>
      <c r="G83" s="6">
        <f t="shared" si="35"/>
        <v>86.84118561368302</v>
      </c>
      <c r="H83" s="6">
        <f t="shared" si="36"/>
        <v>0</v>
      </c>
      <c r="I83" s="6">
        <f aca="true" t="shared" si="40" ref="I83:I90">IF(H83&gt;0,$D$78*(F83-H83),$D$78*(F83-G83))</f>
        <v>3.158814386316976</v>
      </c>
      <c r="J83" s="6">
        <f t="shared" si="37"/>
        <v>217.6127405142621</v>
      </c>
      <c r="K83" s="12">
        <f t="shared" si="38"/>
        <v>1817.612740514262</v>
      </c>
      <c r="L83" s="19"/>
      <c r="M83" s="4">
        <f aca="true" t="shared" si="41" ref="M83:Q90">M82</f>
        <v>9</v>
      </c>
      <c r="N83" s="4">
        <f t="shared" si="41"/>
        <v>208.14320091711912</v>
      </c>
      <c r="O83" s="4">
        <f t="shared" si="41"/>
        <v>84.28571428571428</v>
      </c>
      <c r="P83" s="4">
        <f t="shared" si="41"/>
        <v>90</v>
      </c>
      <c r="Q83" s="4">
        <f t="shared" si="41"/>
        <v>97.29643124071343</v>
      </c>
    </row>
    <row r="84" spans="1:17" ht="15.75">
      <c r="A84" s="18" t="s">
        <v>196</v>
      </c>
      <c r="B84" s="1" t="s">
        <v>107</v>
      </c>
      <c r="C84" s="17">
        <v>1800</v>
      </c>
      <c r="D84" s="4">
        <f t="shared" si="34"/>
        <v>200</v>
      </c>
      <c r="E84" s="57">
        <v>7</v>
      </c>
      <c r="F84" s="6">
        <f t="shared" si="39"/>
        <v>90</v>
      </c>
      <c r="G84" s="6">
        <f t="shared" si="35"/>
        <v>80.98819842717432</v>
      </c>
      <c r="H84" s="6">
        <f t="shared" si="36"/>
        <v>0</v>
      </c>
      <c r="I84" s="6">
        <f t="shared" si="40"/>
        <v>9.011801572825675</v>
      </c>
      <c r="J84" s="6">
        <f t="shared" si="37"/>
        <v>209.01180157282568</v>
      </c>
      <c r="K84" s="12">
        <f t="shared" si="38"/>
        <v>1809.0118015728258</v>
      </c>
      <c r="L84" s="19"/>
      <c r="M84" s="4">
        <f t="shared" si="41"/>
        <v>9</v>
      </c>
      <c r="N84" s="4">
        <f t="shared" si="41"/>
        <v>208.14320091711912</v>
      </c>
      <c r="O84" s="4">
        <f t="shared" si="41"/>
        <v>84.28571428571428</v>
      </c>
      <c r="P84" s="4">
        <f t="shared" si="41"/>
        <v>90</v>
      </c>
      <c r="Q84" s="4">
        <f t="shared" si="41"/>
        <v>97.29643124071343</v>
      </c>
    </row>
    <row r="85" spans="1:17" ht="15.75">
      <c r="A85" s="49" t="s">
        <v>195</v>
      </c>
      <c r="B85" s="15" t="s">
        <v>40</v>
      </c>
      <c r="C85" s="17">
        <v>1800</v>
      </c>
      <c r="D85" s="4">
        <f t="shared" si="34"/>
        <v>200</v>
      </c>
      <c r="E85" s="57">
        <v>6.5</v>
      </c>
      <c r="F85" s="6">
        <f t="shared" si="39"/>
        <v>83.57142857142857</v>
      </c>
      <c r="G85" s="6">
        <f t="shared" si="35"/>
        <v>80.98819842717432</v>
      </c>
      <c r="H85" s="6">
        <f t="shared" si="36"/>
        <v>0</v>
      </c>
      <c r="I85" s="6">
        <f t="shared" si="40"/>
        <v>2.5832301442542445</v>
      </c>
      <c r="J85" s="6">
        <f t="shared" si="37"/>
        <v>202.58323014425423</v>
      </c>
      <c r="K85" s="12">
        <f t="shared" si="38"/>
        <v>1802.5832301442542</v>
      </c>
      <c r="L85" s="19"/>
      <c r="M85" s="4">
        <f t="shared" si="41"/>
        <v>9</v>
      </c>
      <c r="N85" s="4">
        <f t="shared" si="41"/>
        <v>208.14320091711912</v>
      </c>
      <c r="O85" s="4">
        <f t="shared" si="41"/>
        <v>84.28571428571428</v>
      </c>
      <c r="P85" s="4">
        <f t="shared" si="41"/>
        <v>90</v>
      </c>
      <c r="Q85" s="4">
        <f t="shared" si="41"/>
        <v>97.29643124071343</v>
      </c>
    </row>
    <row r="86" spans="1:17" ht="15.75">
      <c r="A86" s="52" t="s">
        <v>150</v>
      </c>
      <c r="B86" s="15" t="s">
        <v>40</v>
      </c>
      <c r="C86" s="63">
        <f>K62</f>
        <v>1799.9579756290946</v>
      </c>
      <c r="D86" s="4">
        <f t="shared" si="34"/>
        <v>199.95797562909456</v>
      </c>
      <c r="E86" s="57">
        <v>6.5</v>
      </c>
      <c r="F86" s="6">
        <f t="shared" si="39"/>
        <v>83.57142857142857</v>
      </c>
      <c r="G86" s="6">
        <f t="shared" si="35"/>
        <v>80.971181036726</v>
      </c>
      <c r="H86" s="6">
        <f t="shared" si="36"/>
        <v>0</v>
      </c>
      <c r="I86" s="6">
        <f t="shared" si="40"/>
        <v>2.600247534702575</v>
      </c>
      <c r="J86" s="6">
        <f t="shared" si="37"/>
        <v>202.55822316379715</v>
      </c>
      <c r="K86" s="12">
        <f t="shared" si="38"/>
        <v>1802.5582231637973</v>
      </c>
      <c r="L86" s="19"/>
      <c r="M86" s="4">
        <f t="shared" si="41"/>
        <v>9</v>
      </c>
      <c r="N86" s="4">
        <f t="shared" si="41"/>
        <v>208.14320091711912</v>
      </c>
      <c r="O86" s="4">
        <f t="shared" si="41"/>
        <v>84.28571428571428</v>
      </c>
      <c r="P86" s="4">
        <f t="shared" si="41"/>
        <v>90</v>
      </c>
      <c r="Q86" s="4">
        <f t="shared" si="41"/>
        <v>97.29643124071343</v>
      </c>
    </row>
    <row r="87" spans="1:17" ht="15.75">
      <c r="A87" s="53" t="s">
        <v>55</v>
      </c>
      <c r="B87" s="15" t="s">
        <v>42</v>
      </c>
      <c r="C87" s="63">
        <f>K58</f>
        <v>1829.7592594382093</v>
      </c>
      <c r="D87" s="4">
        <f t="shared" si="34"/>
        <v>229.75925943820926</v>
      </c>
      <c r="E87" s="57">
        <v>6.5</v>
      </c>
      <c r="F87" s="6">
        <f t="shared" si="39"/>
        <v>83.57142857142857</v>
      </c>
      <c r="G87" s="6">
        <f t="shared" si="35"/>
        <v>93.03894246931158</v>
      </c>
      <c r="H87" s="6">
        <f t="shared" si="36"/>
        <v>88.13011785981513</v>
      </c>
      <c r="I87" s="6">
        <f t="shared" si="40"/>
        <v>-4.55868928838656</v>
      </c>
      <c r="J87" s="6">
        <f t="shared" si="37"/>
        <v>225.20057014982268</v>
      </c>
      <c r="K87" s="12">
        <f t="shared" si="38"/>
        <v>1825.2005701498226</v>
      </c>
      <c r="L87" s="19"/>
      <c r="M87" s="4">
        <f t="shared" si="41"/>
        <v>9</v>
      </c>
      <c r="N87" s="4">
        <f t="shared" si="41"/>
        <v>208.14320091711912</v>
      </c>
      <c r="O87" s="4">
        <f t="shared" si="41"/>
        <v>84.28571428571428</v>
      </c>
      <c r="P87" s="4">
        <f t="shared" si="41"/>
        <v>90</v>
      </c>
      <c r="Q87" s="4">
        <f t="shared" si="41"/>
        <v>97.29643124071343</v>
      </c>
    </row>
    <row r="88" spans="1:17" ht="15.75">
      <c r="A88" s="53" t="s">
        <v>35</v>
      </c>
      <c r="B88" s="15" t="s">
        <v>42</v>
      </c>
      <c r="C88" s="17">
        <f>K17</f>
        <v>1788.844537815126</v>
      </c>
      <c r="D88" s="4">
        <f t="shared" si="34"/>
        <v>188.84453781512593</v>
      </c>
      <c r="E88" s="57">
        <v>6.5</v>
      </c>
      <c r="F88" s="6">
        <f t="shared" si="39"/>
        <v>83.57142857142857</v>
      </c>
      <c r="G88" s="6">
        <f t="shared" si="35"/>
        <v>76.47089450229721</v>
      </c>
      <c r="H88" s="6">
        <f t="shared" si="36"/>
        <v>0</v>
      </c>
      <c r="I88" s="6">
        <f t="shared" si="40"/>
        <v>7.100534069131356</v>
      </c>
      <c r="J88" s="6">
        <f t="shared" si="37"/>
        <v>195.9450718842573</v>
      </c>
      <c r="K88" s="12">
        <f t="shared" si="38"/>
        <v>1795.9450718842572</v>
      </c>
      <c r="L88" s="19"/>
      <c r="M88" s="4">
        <f t="shared" si="41"/>
        <v>9</v>
      </c>
      <c r="N88" s="4">
        <f t="shared" si="41"/>
        <v>208.14320091711912</v>
      </c>
      <c r="O88" s="4">
        <f t="shared" si="41"/>
        <v>84.28571428571428</v>
      </c>
      <c r="P88" s="4">
        <f t="shared" si="41"/>
        <v>90</v>
      </c>
      <c r="Q88" s="4">
        <f t="shared" si="41"/>
        <v>97.29643124071343</v>
      </c>
    </row>
    <row r="89" spans="1:17" ht="15.75">
      <c r="A89" s="52" t="s">
        <v>47</v>
      </c>
      <c r="B89" s="15" t="s">
        <v>42</v>
      </c>
      <c r="C89" s="65">
        <v>1800</v>
      </c>
      <c r="D89" s="4">
        <f t="shared" si="34"/>
        <v>200</v>
      </c>
      <c r="E89" s="57">
        <v>6</v>
      </c>
      <c r="F89" s="6">
        <f t="shared" si="39"/>
        <v>77.14285714285714</v>
      </c>
      <c r="G89" s="6">
        <f t="shared" si="35"/>
        <v>80.98819842717432</v>
      </c>
      <c r="H89" s="6">
        <f t="shared" si="36"/>
        <v>0</v>
      </c>
      <c r="I89" s="6">
        <f t="shared" si="40"/>
        <v>-3.845341284317186</v>
      </c>
      <c r="J89" s="6">
        <f t="shared" si="37"/>
        <v>196.1546587156828</v>
      </c>
      <c r="K89" s="12">
        <f t="shared" si="38"/>
        <v>1796.154658715683</v>
      </c>
      <c r="L89" s="19"/>
      <c r="M89" s="4">
        <f t="shared" si="41"/>
        <v>9</v>
      </c>
      <c r="N89" s="4">
        <f t="shared" si="41"/>
        <v>208.14320091711912</v>
      </c>
      <c r="O89" s="4">
        <f t="shared" si="41"/>
        <v>84.28571428571428</v>
      </c>
      <c r="P89" s="4">
        <f t="shared" si="41"/>
        <v>90</v>
      </c>
      <c r="Q89" s="4">
        <f t="shared" si="41"/>
        <v>97.29643124071343</v>
      </c>
    </row>
    <row r="90" spans="1:17" ht="15.75">
      <c r="A90" s="28" t="s">
        <v>197</v>
      </c>
      <c r="B90" s="15" t="s">
        <v>42</v>
      </c>
      <c r="C90" s="17">
        <v>1800</v>
      </c>
      <c r="D90" s="4">
        <f t="shared" si="34"/>
        <v>200</v>
      </c>
      <c r="E90" s="57">
        <v>6</v>
      </c>
      <c r="F90" s="6">
        <f t="shared" si="39"/>
        <v>77.14285714285714</v>
      </c>
      <c r="G90" s="6">
        <f t="shared" si="35"/>
        <v>80.98819842717432</v>
      </c>
      <c r="H90" s="6">
        <f t="shared" si="36"/>
        <v>0</v>
      </c>
      <c r="I90" s="6">
        <f t="shared" si="40"/>
        <v>-3.845341284317186</v>
      </c>
      <c r="J90" s="6">
        <f t="shared" si="37"/>
        <v>196.1546587156828</v>
      </c>
      <c r="K90" s="12">
        <f t="shared" si="38"/>
        <v>1796.154658715683</v>
      </c>
      <c r="L90" s="19"/>
      <c r="M90" s="4">
        <f t="shared" si="41"/>
        <v>9</v>
      </c>
      <c r="N90" s="4">
        <f t="shared" si="41"/>
        <v>208.14320091711912</v>
      </c>
      <c r="O90" s="4">
        <f t="shared" si="41"/>
        <v>84.28571428571428</v>
      </c>
      <c r="P90" s="4">
        <f t="shared" si="41"/>
        <v>90</v>
      </c>
      <c r="Q90" s="4">
        <f t="shared" si="41"/>
        <v>97.29643124071343</v>
      </c>
    </row>
    <row r="91" spans="1:17" ht="15.75">
      <c r="A91" s="49"/>
      <c r="B91" s="111"/>
      <c r="C91" s="112"/>
      <c r="D91" s="46"/>
      <c r="E91" s="113"/>
      <c r="F91" s="46"/>
      <c r="G91" s="46"/>
      <c r="H91" s="46"/>
      <c r="I91" s="46"/>
      <c r="J91" s="46"/>
      <c r="K91" s="48"/>
      <c r="L91" s="47"/>
      <c r="M91" s="46"/>
      <c r="N91" s="46"/>
      <c r="O91" s="46"/>
      <c r="P91" s="46"/>
      <c r="Q91" s="46"/>
    </row>
    <row r="92" spans="1:17" ht="15.75">
      <c r="A92" s="54"/>
      <c r="B92" s="55"/>
      <c r="D92" s="9" t="s">
        <v>8</v>
      </c>
      <c r="F92" s="9" t="s">
        <v>12</v>
      </c>
      <c r="I92" s="46"/>
      <c r="J92" s="46"/>
      <c r="K92" s="48"/>
      <c r="L92" s="47"/>
      <c r="M92" s="46"/>
      <c r="N92" s="46"/>
      <c r="O92" s="46"/>
      <c r="P92" s="46"/>
      <c r="Q92" s="46"/>
    </row>
    <row r="93" spans="1:17" ht="15.75">
      <c r="A93" s="54"/>
      <c r="B93" s="55"/>
      <c r="D93" s="9">
        <v>1</v>
      </c>
      <c r="F93" s="9">
        <v>7</v>
      </c>
      <c r="I93" s="46"/>
      <c r="J93" s="46"/>
      <c r="K93" s="48"/>
      <c r="L93" s="47"/>
      <c r="M93" s="46"/>
      <c r="N93" s="46"/>
      <c r="O93" s="46"/>
      <c r="P93" s="46"/>
      <c r="Q93" s="46"/>
    </row>
    <row r="94" spans="1:17" ht="15.75">
      <c r="A94" s="54"/>
      <c r="B94" s="55"/>
      <c r="D94" s="13" t="s">
        <v>14</v>
      </c>
      <c r="F94" s="13" t="s">
        <v>15</v>
      </c>
      <c r="I94" s="46"/>
      <c r="J94" s="46"/>
      <c r="K94" s="48"/>
      <c r="L94" s="47"/>
      <c r="M94" s="46"/>
      <c r="N94" s="46"/>
      <c r="O94" s="46"/>
      <c r="P94" s="46"/>
      <c r="Q94" s="46"/>
    </row>
    <row r="95" spans="1:17" ht="16.5" thickBot="1">
      <c r="A95" s="21" t="s">
        <v>261</v>
      </c>
      <c r="B95" s="22"/>
      <c r="C95" s="22"/>
      <c r="D95" s="22"/>
      <c r="I95" s="46"/>
      <c r="J95" s="46"/>
      <c r="K95" s="48"/>
      <c r="L95" s="47"/>
      <c r="M95" s="46"/>
      <c r="N95" s="46"/>
      <c r="O95" s="46"/>
      <c r="P95" s="46"/>
      <c r="Q95" s="46"/>
    </row>
    <row r="96" spans="1:17" ht="15.75">
      <c r="A96" s="51" t="s">
        <v>64</v>
      </c>
      <c r="B96" s="51" t="s">
        <v>65</v>
      </c>
      <c r="C96" s="7" t="s">
        <v>0</v>
      </c>
      <c r="D96" s="2" t="s">
        <v>4</v>
      </c>
      <c r="E96" s="2" t="s">
        <v>11</v>
      </c>
      <c r="F96" s="2" t="s">
        <v>5</v>
      </c>
      <c r="G96" s="8" t="s">
        <v>3</v>
      </c>
      <c r="H96" s="8" t="s">
        <v>6</v>
      </c>
      <c r="I96" s="8" t="s">
        <v>7</v>
      </c>
      <c r="J96" s="10" t="s">
        <v>9</v>
      </c>
      <c r="K96" s="11" t="s">
        <v>10</v>
      </c>
      <c r="L96" s="19" t="s">
        <v>45</v>
      </c>
      <c r="M96" s="2" t="s">
        <v>66</v>
      </c>
      <c r="N96" s="8" t="s">
        <v>1</v>
      </c>
      <c r="O96" s="18" t="s">
        <v>2</v>
      </c>
      <c r="P96" s="8" t="s">
        <v>67</v>
      </c>
      <c r="Q96" s="8" t="s">
        <v>68</v>
      </c>
    </row>
    <row r="97" spans="1:17" ht="15.75">
      <c r="A97" s="18" t="s">
        <v>260</v>
      </c>
      <c r="B97" s="15" t="s">
        <v>42</v>
      </c>
      <c r="C97" s="17">
        <v>1800</v>
      </c>
      <c r="D97" s="4">
        <f aca="true" t="shared" si="42" ref="D97:D105">C97-1600</f>
        <v>200</v>
      </c>
      <c r="E97" s="114">
        <v>7</v>
      </c>
      <c r="F97" s="6">
        <f aca="true" t="shared" si="43" ref="F97:F105">E97*90/$F$107</f>
        <v>90</v>
      </c>
      <c r="G97" s="6">
        <f aca="true" t="shared" si="44" ref="G97:G105">(D97*O97)/N97</f>
        <v>78.97236956045423</v>
      </c>
      <c r="H97" s="6">
        <f aca="true" t="shared" si="45" ref="H97:H105">IF(G97&gt;P97,O97+(G97-O97)*(P97-O97)/(Q97-O97),0)</f>
        <v>0</v>
      </c>
      <c r="I97" s="115">
        <f aca="true" t="shared" si="46" ref="I97:I105">IF(H97&gt;0,$D$107*(F97-H97),$D$107*(F97-G97))</f>
        <v>11.027630439545774</v>
      </c>
      <c r="J97" s="6">
        <f aca="true" t="shared" si="47" ref="J97:J105">D97+I97</f>
        <v>211.02763043954576</v>
      </c>
      <c r="K97" s="12">
        <f aca="true" t="shared" si="48" ref="K97:K105">J97+1600</f>
        <v>1811.0276304395456</v>
      </c>
      <c r="L97" s="19"/>
      <c r="M97" s="4">
        <f>COUNTIF(C97:C105,"&gt;0")</f>
        <v>9</v>
      </c>
      <c r="N97" s="4">
        <f>(SUM(D97:D105))/M97</f>
        <v>207.12488365467215</v>
      </c>
      <c r="O97" s="4">
        <f>(SUM(F97:F105))/M97</f>
        <v>81.78571428571428</v>
      </c>
      <c r="P97" s="4">
        <f>F97</f>
        <v>90</v>
      </c>
      <c r="Q97" s="4">
        <f>MAX(G97:G105)</f>
        <v>97.96015255328224</v>
      </c>
    </row>
    <row r="98" spans="1:17" ht="15.75">
      <c r="A98" s="18" t="s">
        <v>259</v>
      </c>
      <c r="B98" s="2" t="s">
        <v>43</v>
      </c>
      <c r="C98" s="17">
        <v>1818.460686305214</v>
      </c>
      <c r="D98" s="4">
        <f t="shared" si="42"/>
        <v>218.46068630521404</v>
      </c>
      <c r="E98" s="114">
        <v>6.75</v>
      </c>
      <c r="F98" s="6">
        <f t="shared" si="43"/>
        <v>86.78571428571429</v>
      </c>
      <c r="G98" s="6">
        <f t="shared" si="44"/>
        <v>86.26179026662913</v>
      </c>
      <c r="H98" s="6">
        <f t="shared" si="45"/>
        <v>0</v>
      </c>
      <c r="I98" s="115">
        <f t="shared" si="46"/>
        <v>0.5239240190851575</v>
      </c>
      <c r="J98" s="6">
        <f t="shared" si="47"/>
        <v>218.98461032429918</v>
      </c>
      <c r="K98" s="12">
        <f t="shared" si="48"/>
        <v>1818.9846103242992</v>
      </c>
      <c r="L98" s="19"/>
      <c r="M98" s="4">
        <f aca="true" t="shared" si="49" ref="M98:M105">M97</f>
        <v>9</v>
      </c>
      <c r="N98" s="4">
        <f aca="true" t="shared" si="50" ref="N98:N105">N97</f>
        <v>207.12488365467215</v>
      </c>
      <c r="O98" s="4">
        <f aca="true" t="shared" si="51" ref="O98:O105">O97</f>
        <v>81.78571428571428</v>
      </c>
      <c r="P98" s="4">
        <f aca="true" t="shared" si="52" ref="P98:P105">P97</f>
        <v>90</v>
      </c>
      <c r="Q98" s="4">
        <f aca="true" t="shared" si="53" ref="Q98:Q105">Q97</f>
        <v>97.96015255328224</v>
      </c>
    </row>
    <row r="99" spans="1:17" ht="15.75">
      <c r="A99" s="18" t="s">
        <v>258</v>
      </c>
      <c r="B99" s="15" t="s">
        <v>42</v>
      </c>
      <c r="C99" s="17">
        <v>1848.0871552886422</v>
      </c>
      <c r="D99" s="4">
        <f t="shared" si="42"/>
        <v>248.08715528864218</v>
      </c>
      <c r="E99" s="114">
        <v>6.75</v>
      </c>
      <c r="F99" s="6">
        <f t="shared" si="43"/>
        <v>86.78571428571429</v>
      </c>
      <c r="G99" s="6">
        <f t="shared" si="44"/>
        <v>97.96015255328224</v>
      </c>
      <c r="H99" s="6">
        <f t="shared" si="45"/>
        <v>90</v>
      </c>
      <c r="I99" s="115">
        <f t="shared" si="46"/>
        <v>-3.214285714285708</v>
      </c>
      <c r="J99" s="6">
        <f t="shared" si="47"/>
        <v>244.87286957435646</v>
      </c>
      <c r="K99" s="12">
        <f t="shared" si="48"/>
        <v>1844.8728695743564</v>
      </c>
      <c r="L99" s="19"/>
      <c r="M99" s="4">
        <f t="shared" si="49"/>
        <v>9</v>
      </c>
      <c r="N99" s="4">
        <f t="shared" si="50"/>
        <v>207.12488365467215</v>
      </c>
      <c r="O99" s="4">
        <f t="shared" si="51"/>
        <v>81.78571428571428</v>
      </c>
      <c r="P99" s="4">
        <f t="shared" si="52"/>
        <v>90</v>
      </c>
      <c r="Q99" s="4">
        <f t="shared" si="53"/>
        <v>97.96015255328224</v>
      </c>
    </row>
    <row r="100" spans="1:17" ht="15.75">
      <c r="A100" s="18" t="s">
        <v>257</v>
      </c>
      <c r="B100" s="2" t="s">
        <v>42</v>
      </c>
      <c r="C100" s="17">
        <v>1796.154658715683</v>
      </c>
      <c r="D100" s="4">
        <f t="shared" si="42"/>
        <v>196.1546587156829</v>
      </c>
      <c r="E100" s="114">
        <v>6.75</v>
      </c>
      <c r="F100" s="6">
        <f t="shared" si="43"/>
        <v>86.78571428571429</v>
      </c>
      <c r="G100" s="6">
        <f t="shared" si="44"/>
        <v>77.45399099549842</v>
      </c>
      <c r="H100" s="6">
        <f t="shared" si="45"/>
        <v>0</v>
      </c>
      <c r="I100" s="115">
        <f t="shared" si="46"/>
        <v>9.331723290215876</v>
      </c>
      <c r="J100" s="6">
        <f t="shared" si="47"/>
        <v>205.48638200589878</v>
      </c>
      <c r="K100" s="12">
        <f t="shared" si="48"/>
        <v>1805.4863820058988</v>
      </c>
      <c r="L100" s="19"/>
      <c r="M100" s="4">
        <f t="shared" si="49"/>
        <v>9</v>
      </c>
      <c r="N100" s="4">
        <f t="shared" si="50"/>
        <v>207.12488365467215</v>
      </c>
      <c r="O100" s="4">
        <f t="shared" si="51"/>
        <v>81.78571428571428</v>
      </c>
      <c r="P100" s="4">
        <f t="shared" si="52"/>
        <v>90</v>
      </c>
      <c r="Q100" s="4">
        <f t="shared" si="53"/>
        <v>97.96015255328224</v>
      </c>
    </row>
    <row r="101" spans="1:17" ht="15.75">
      <c r="A101" s="18" t="s">
        <v>256</v>
      </c>
      <c r="B101" s="15" t="s">
        <v>42</v>
      </c>
      <c r="C101" s="17">
        <v>1800</v>
      </c>
      <c r="D101" s="4">
        <f t="shared" si="42"/>
        <v>200</v>
      </c>
      <c r="E101" s="114">
        <v>6.5</v>
      </c>
      <c r="F101" s="6">
        <f t="shared" si="43"/>
        <v>83.57142857142857</v>
      </c>
      <c r="G101" s="6">
        <f t="shared" si="44"/>
        <v>78.97236956045423</v>
      </c>
      <c r="H101" s="6">
        <f t="shared" si="45"/>
        <v>0</v>
      </c>
      <c r="I101" s="115">
        <f t="shared" si="46"/>
        <v>4.599059010974344</v>
      </c>
      <c r="J101" s="6">
        <f t="shared" si="47"/>
        <v>204.59905901097434</v>
      </c>
      <c r="K101" s="12">
        <f t="shared" si="48"/>
        <v>1804.5990590109743</v>
      </c>
      <c r="L101" s="19"/>
      <c r="M101" s="4">
        <f t="shared" si="49"/>
        <v>9</v>
      </c>
      <c r="N101" s="4">
        <f t="shared" si="50"/>
        <v>207.12488365467215</v>
      </c>
      <c r="O101" s="4">
        <f t="shared" si="51"/>
        <v>81.78571428571428</v>
      </c>
      <c r="P101" s="4">
        <f t="shared" si="52"/>
        <v>90</v>
      </c>
      <c r="Q101" s="4">
        <f t="shared" si="53"/>
        <v>97.96015255328224</v>
      </c>
    </row>
    <row r="102" spans="1:17" ht="15.75">
      <c r="A102" s="18" t="s">
        <v>255</v>
      </c>
      <c r="B102" s="15" t="s">
        <v>42</v>
      </c>
      <c r="C102" s="17">
        <v>1800</v>
      </c>
      <c r="D102" s="4">
        <f t="shared" si="42"/>
        <v>200</v>
      </c>
      <c r="E102" s="114">
        <v>6</v>
      </c>
      <c r="F102" s="6">
        <f t="shared" si="43"/>
        <v>77.14285714285714</v>
      </c>
      <c r="G102" s="6">
        <f t="shared" si="44"/>
        <v>78.97236956045423</v>
      </c>
      <c r="H102" s="6">
        <f t="shared" si="45"/>
        <v>0</v>
      </c>
      <c r="I102" s="115">
        <f t="shared" si="46"/>
        <v>-1.829512417597087</v>
      </c>
      <c r="J102" s="6">
        <f t="shared" si="47"/>
        <v>198.17048758240293</v>
      </c>
      <c r="K102" s="12">
        <f t="shared" si="48"/>
        <v>1798.170487582403</v>
      </c>
      <c r="L102" s="19"/>
      <c r="M102" s="4">
        <f t="shared" si="49"/>
        <v>9</v>
      </c>
      <c r="N102" s="4">
        <f t="shared" si="50"/>
        <v>207.12488365467215</v>
      </c>
      <c r="O102" s="4">
        <f t="shared" si="51"/>
        <v>81.78571428571428</v>
      </c>
      <c r="P102" s="4">
        <f t="shared" si="52"/>
        <v>90</v>
      </c>
      <c r="Q102" s="4">
        <f t="shared" si="53"/>
        <v>97.96015255328224</v>
      </c>
    </row>
    <row r="103" spans="1:17" ht="15.75">
      <c r="A103" s="18" t="s">
        <v>254</v>
      </c>
      <c r="B103" s="2" t="s">
        <v>42</v>
      </c>
      <c r="C103" s="17">
        <v>1800</v>
      </c>
      <c r="D103" s="4">
        <f t="shared" si="42"/>
        <v>200</v>
      </c>
      <c r="E103" s="114">
        <v>6</v>
      </c>
      <c r="F103" s="6">
        <f t="shared" si="43"/>
        <v>77.14285714285714</v>
      </c>
      <c r="G103" s="6">
        <f t="shared" si="44"/>
        <v>78.97236956045423</v>
      </c>
      <c r="H103" s="6">
        <f t="shared" si="45"/>
        <v>0</v>
      </c>
      <c r="I103" s="115">
        <f t="shared" si="46"/>
        <v>-1.829512417597087</v>
      </c>
      <c r="J103" s="6">
        <f t="shared" si="47"/>
        <v>198.17048758240293</v>
      </c>
      <c r="K103" s="12">
        <f t="shared" si="48"/>
        <v>1798.170487582403</v>
      </c>
      <c r="L103" s="19"/>
      <c r="M103" s="4">
        <f t="shared" si="49"/>
        <v>9</v>
      </c>
      <c r="N103" s="4">
        <f t="shared" si="50"/>
        <v>207.12488365467215</v>
      </c>
      <c r="O103" s="4">
        <f t="shared" si="51"/>
        <v>81.78571428571428</v>
      </c>
      <c r="P103" s="4">
        <f t="shared" si="52"/>
        <v>90</v>
      </c>
      <c r="Q103" s="4">
        <f t="shared" si="53"/>
        <v>97.96015255328224</v>
      </c>
    </row>
    <row r="104" spans="1:17" ht="15.75">
      <c r="A104" s="18" t="s">
        <v>17</v>
      </c>
      <c r="B104" s="15" t="s">
        <v>42</v>
      </c>
      <c r="C104" s="17">
        <v>1801.4214525825103</v>
      </c>
      <c r="D104" s="4">
        <f t="shared" si="42"/>
        <v>201.42145258251026</v>
      </c>
      <c r="E104" s="114">
        <v>6</v>
      </c>
      <c r="F104" s="6">
        <f t="shared" si="43"/>
        <v>77.14285714285714</v>
      </c>
      <c r="G104" s="6">
        <f t="shared" si="44"/>
        <v>79.53364695374755</v>
      </c>
      <c r="H104" s="6">
        <f t="shared" si="45"/>
        <v>0</v>
      </c>
      <c r="I104" s="115">
        <f t="shared" si="46"/>
        <v>-2.3907898108904106</v>
      </c>
      <c r="J104" s="6">
        <f t="shared" si="47"/>
        <v>199.03066277161986</v>
      </c>
      <c r="K104" s="12">
        <f t="shared" si="48"/>
        <v>1799.03066277162</v>
      </c>
      <c r="L104" s="19"/>
      <c r="M104" s="4">
        <f t="shared" si="49"/>
        <v>9</v>
      </c>
      <c r="N104" s="4">
        <f t="shared" si="50"/>
        <v>207.12488365467215</v>
      </c>
      <c r="O104" s="4">
        <f t="shared" si="51"/>
        <v>81.78571428571428</v>
      </c>
      <c r="P104" s="4">
        <f t="shared" si="52"/>
        <v>90</v>
      </c>
      <c r="Q104" s="4">
        <f t="shared" si="53"/>
        <v>97.96015255328224</v>
      </c>
    </row>
    <row r="105" spans="1:17" ht="15.75">
      <c r="A105" s="18" t="s">
        <v>253</v>
      </c>
      <c r="B105" s="15" t="s">
        <v>42</v>
      </c>
      <c r="C105" s="17">
        <v>1800</v>
      </c>
      <c r="D105" s="4">
        <f t="shared" si="42"/>
        <v>200</v>
      </c>
      <c r="E105" s="114">
        <v>5.5</v>
      </c>
      <c r="F105" s="6">
        <f t="shared" si="43"/>
        <v>70.71428571428571</v>
      </c>
      <c r="G105" s="6">
        <f t="shared" si="44"/>
        <v>78.97236956045423</v>
      </c>
      <c r="H105" s="6">
        <f t="shared" si="45"/>
        <v>0</v>
      </c>
      <c r="I105" s="115">
        <f t="shared" si="46"/>
        <v>-8.258083846168518</v>
      </c>
      <c r="J105" s="6">
        <f t="shared" si="47"/>
        <v>191.74191615383148</v>
      </c>
      <c r="K105" s="12">
        <f t="shared" si="48"/>
        <v>1791.7419161538314</v>
      </c>
      <c r="L105" s="19"/>
      <c r="M105" s="4">
        <f t="shared" si="49"/>
        <v>9</v>
      </c>
      <c r="N105" s="4">
        <f t="shared" si="50"/>
        <v>207.12488365467215</v>
      </c>
      <c r="O105" s="4">
        <f t="shared" si="51"/>
        <v>81.78571428571428</v>
      </c>
      <c r="P105" s="4">
        <f t="shared" si="52"/>
        <v>90</v>
      </c>
      <c r="Q105" s="4">
        <f t="shared" si="53"/>
        <v>97.96015255328224</v>
      </c>
    </row>
    <row r="106" spans="1:17" ht="15.75">
      <c r="A106" s="54"/>
      <c r="B106" s="55"/>
      <c r="D106" s="9" t="s">
        <v>8</v>
      </c>
      <c r="F106" s="9" t="s">
        <v>12</v>
      </c>
      <c r="I106" s="46"/>
      <c r="J106" s="46"/>
      <c r="K106" s="48"/>
      <c r="L106" s="47"/>
      <c r="M106" s="46"/>
      <c r="N106" s="46"/>
      <c r="O106" s="46"/>
      <c r="P106" s="46"/>
      <c r="Q106" s="46"/>
    </row>
    <row r="107" spans="1:17" ht="15.75">
      <c r="A107" s="54"/>
      <c r="B107" s="55"/>
      <c r="D107" s="9">
        <v>1</v>
      </c>
      <c r="F107" s="9">
        <v>7</v>
      </c>
      <c r="I107" s="46"/>
      <c r="J107" s="46"/>
      <c r="K107" s="48"/>
      <c r="L107" s="47"/>
      <c r="M107" s="46"/>
      <c r="N107" s="46"/>
      <c r="O107" s="46"/>
      <c r="P107" s="46"/>
      <c r="Q107" s="46"/>
    </row>
    <row r="108" spans="1:17" ht="15.75">
      <c r="A108" s="54"/>
      <c r="B108" s="55"/>
      <c r="D108" s="13" t="s">
        <v>14</v>
      </c>
      <c r="F108" s="13" t="s">
        <v>15</v>
      </c>
      <c r="I108" s="46"/>
      <c r="J108" s="46"/>
      <c r="K108" s="48"/>
      <c r="L108" s="47"/>
      <c r="M108" s="46"/>
      <c r="N108" s="46"/>
      <c r="O108" s="46"/>
      <c r="P108" s="46"/>
      <c r="Q108" s="46"/>
    </row>
    <row r="109" spans="1:17" ht="16.5" thickBot="1">
      <c r="A109" s="21" t="s">
        <v>281</v>
      </c>
      <c r="B109" s="22"/>
      <c r="C109" s="22"/>
      <c r="D109" s="22"/>
      <c r="I109" s="46"/>
      <c r="J109" s="46"/>
      <c r="K109" s="48"/>
      <c r="L109" s="47"/>
      <c r="M109" s="46"/>
      <c r="N109" s="46"/>
      <c r="O109" s="46"/>
      <c r="P109" s="46"/>
      <c r="Q109" s="46"/>
    </row>
    <row r="110" spans="1:17" ht="15.75">
      <c r="A110" s="51" t="s">
        <v>64</v>
      </c>
      <c r="B110" s="51" t="s">
        <v>65</v>
      </c>
      <c r="C110" s="7" t="s">
        <v>0</v>
      </c>
      <c r="D110" s="2" t="s">
        <v>4</v>
      </c>
      <c r="E110" s="2" t="s">
        <v>11</v>
      </c>
      <c r="F110" s="2" t="s">
        <v>5</v>
      </c>
      <c r="G110" s="8" t="s">
        <v>3</v>
      </c>
      <c r="H110" s="8" t="s">
        <v>6</v>
      </c>
      <c r="I110" s="8" t="s">
        <v>7</v>
      </c>
      <c r="J110" s="10" t="s">
        <v>9</v>
      </c>
      <c r="K110" s="11" t="s">
        <v>10</v>
      </c>
      <c r="L110" s="19" t="s">
        <v>45</v>
      </c>
      <c r="M110" s="2" t="s">
        <v>66</v>
      </c>
      <c r="N110" s="8" t="s">
        <v>1</v>
      </c>
      <c r="O110" s="18" t="s">
        <v>2</v>
      </c>
      <c r="P110" s="8" t="s">
        <v>67</v>
      </c>
      <c r="Q110" s="8" t="s">
        <v>68</v>
      </c>
    </row>
    <row r="111" spans="1:17" ht="15.75">
      <c r="A111" s="20" t="s">
        <v>282</v>
      </c>
      <c r="B111" s="15" t="s">
        <v>42</v>
      </c>
      <c r="C111" s="17">
        <v>1825</v>
      </c>
      <c r="D111" s="4">
        <f aca="true" t="shared" si="54" ref="D111:D120">C111-1600</f>
        <v>225</v>
      </c>
      <c r="E111" s="114">
        <v>7</v>
      </c>
      <c r="F111" s="6">
        <f aca="true" t="shared" si="55" ref="F111:F120">E111*90/$F$107</f>
        <v>90</v>
      </c>
      <c r="G111" s="6">
        <f aca="true" t="shared" si="56" ref="G111:G119">(D111*O111)/N111</f>
        <v>83.87701103331747</v>
      </c>
      <c r="H111" s="6">
        <f aca="true" t="shared" si="57" ref="H111:H119">IF(G111&gt;P111,O111+(G111-O111)*(P111-O111)/(Q111-O111),0)</f>
        <v>0</v>
      </c>
      <c r="I111" s="115">
        <f aca="true" t="shared" si="58" ref="I111:I120">IF(H111&gt;0,$D$107*(F111-H111),$D$107*(F111-G111))</f>
        <v>6.122988966682527</v>
      </c>
      <c r="J111" s="6">
        <f aca="true" t="shared" si="59" ref="J111:J119">D111+I111</f>
        <v>231.12298896668253</v>
      </c>
      <c r="K111" s="12">
        <f aca="true" t="shared" si="60" ref="K111:K120">J111+1600</f>
        <v>1831.1229889666824</v>
      </c>
      <c r="L111" s="19"/>
      <c r="M111" s="4">
        <f>COUNTIF(C111:C120,"&gt;0")</f>
        <v>10</v>
      </c>
      <c r="N111" s="4">
        <f>(SUM(D111:D119))/M111</f>
        <v>191.4154658715683</v>
      </c>
      <c r="O111" s="4">
        <f>(SUM(F111:F119))/M111</f>
        <v>71.35714285714283</v>
      </c>
      <c r="P111" s="4">
        <f>F111</f>
        <v>90</v>
      </c>
      <c r="Q111" s="4">
        <f>MAX(G111:G119)</f>
        <v>92.0783187787974</v>
      </c>
    </row>
    <row r="112" spans="1:17" ht="15.75">
      <c r="A112" s="20" t="s">
        <v>75</v>
      </c>
      <c r="B112" s="2" t="s">
        <v>43</v>
      </c>
      <c r="C112" s="17">
        <v>1800</v>
      </c>
      <c r="D112" s="4">
        <f t="shared" si="54"/>
        <v>200</v>
      </c>
      <c r="E112" s="114">
        <v>7</v>
      </c>
      <c r="F112" s="6">
        <f t="shared" si="55"/>
        <v>90</v>
      </c>
      <c r="G112" s="6">
        <f t="shared" si="56"/>
        <v>74.55734314072664</v>
      </c>
      <c r="H112" s="6">
        <f t="shared" si="57"/>
        <v>0</v>
      </c>
      <c r="I112" s="115">
        <f t="shared" si="58"/>
        <v>15.442656859273356</v>
      </c>
      <c r="J112" s="6">
        <f t="shared" si="59"/>
        <v>215.44265685927337</v>
      </c>
      <c r="K112" s="12">
        <f t="shared" si="60"/>
        <v>1815.4426568592735</v>
      </c>
      <c r="L112" s="19"/>
      <c r="M112" s="4">
        <f aca="true" t="shared" si="61" ref="M112:Q119">M111</f>
        <v>10</v>
      </c>
      <c r="N112" s="4">
        <f t="shared" si="61"/>
        <v>191.4154658715683</v>
      </c>
      <c r="O112" s="4">
        <f t="shared" si="61"/>
        <v>71.35714285714283</v>
      </c>
      <c r="P112" s="4">
        <f t="shared" si="61"/>
        <v>90</v>
      </c>
      <c r="Q112" s="4">
        <f t="shared" si="61"/>
        <v>92.0783187787974</v>
      </c>
    </row>
    <row r="113" spans="1:17" ht="15.75">
      <c r="A113" s="20" t="s">
        <v>283</v>
      </c>
      <c r="B113" s="15" t="s">
        <v>42</v>
      </c>
      <c r="C113" s="17">
        <v>1800</v>
      </c>
      <c r="D113" s="4">
        <f t="shared" si="54"/>
        <v>200</v>
      </c>
      <c r="E113" s="114">
        <v>6.5</v>
      </c>
      <c r="F113" s="6">
        <f t="shared" si="55"/>
        <v>83.57142857142857</v>
      </c>
      <c r="G113" s="6">
        <f t="shared" si="56"/>
        <v>74.55734314072664</v>
      </c>
      <c r="H113" s="6">
        <f t="shared" si="57"/>
        <v>0</v>
      </c>
      <c r="I113" s="115">
        <f t="shared" si="58"/>
        <v>9.014085430701925</v>
      </c>
      <c r="J113" s="6">
        <f t="shared" si="59"/>
        <v>209.01408543070193</v>
      </c>
      <c r="K113" s="12">
        <f t="shared" si="60"/>
        <v>1809.014085430702</v>
      </c>
      <c r="L113" s="19"/>
      <c r="M113" s="4">
        <f t="shared" si="61"/>
        <v>10</v>
      </c>
      <c r="N113" s="4">
        <f t="shared" si="61"/>
        <v>191.4154658715683</v>
      </c>
      <c r="O113" s="4">
        <f t="shared" si="61"/>
        <v>71.35714285714283</v>
      </c>
      <c r="P113" s="4">
        <f t="shared" si="61"/>
        <v>90</v>
      </c>
      <c r="Q113" s="4">
        <f t="shared" si="61"/>
        <v>92.0783187787974</v>
      </c>
    </row>
    <row r="114" spans="1:17" ht="15.75">
      <c r="A114" s="20" t="s">
        <v>284</v>
      </c>
      <c r="B114" s="2" t="s">
        <v>42</v>
      </c>
      <c r="C114" s="17">
        <v>1796.154658715683</v>
      </c>
      <c r="D114" s="4">
        <f t="shared" si="54"/>
        <v>196.1546587156829</v>
      </c>
      <c r="E114" s="114">
        <v>6.5</v>
      </c>
      <c r="F114" s="6">
        <f t="shared" si="55"/>
        <v>83.57142857142857</v>
      </c>
      <c r="G114" s="6">
        <f t="shared" si="56"/>
        <v>73.12385099258648</v>
      </c>
      <c r="H114" s="6">
        <f t="shared" si="57"/>
        <v>0</v>
      </c>
      <c r="I114" s="115">
        <f t="shared" si="58"/>
        <v>10.447577578842086</v>
      </c>
      <c r="J114" s="6">
        <f t="shared" si="59"/>
        <v>206.60223629452497</v>
      </c>
      <c r="K114" s="12">
        <f t="shared" si="60"/>
        <v>1806.602236294525</v>
      </c>
      <c r="L114" s="19"/>
      <c r="M114" s="4">
        <f t="shared" si="61"/>
        <v>10</v>
      </c>
      <c r="N114" s="4">
        <f t="shared" si="61"/>
        <v>191.4154658715683</v>
      </c>
      <c r="O114" s="4">
        <f t="shared" si="61"/>
        <v>71.35714285714283</v>
      </c>
      <c r="P114" s="4">
        <f t="shared" si="61"/>
        <v>90</v>
      </c>
      <c r="Q114" s="4">
        <f t="shared" si="61"/>
        <v>92.0783187787974</v>
      </c>
    </row>
    <row r="115" spans="1:17" ht="15.75">
      <c r="A115" s="20" t="s">
        <v>258</v>
      </c>
      <c r="B115" s="15" t="s">
        <v>42</v>
      </c>
      <c r="C115" s="17">
        <v>1847</v>
      </c>
      <c r="D115" s="4">
        <f t="shared" si="54"/>
        <v>247</v>
      </c>
      <c r="E115" s="114">
        <v>6</v>
      </c>
      <c r="F115" s="6">
        <f t="shared" si="55"/>
        <v>77.14285714285714</v>
      </c>
      <c r="G115" s="6">
        <f t="shared" si="56"/>
        <v>92.0783187787974</v>
      </c>
      <c r="H115" s="6">
        <f t="shared" si="57"/>
        <v>90</v>
      </c>
      <c r="I115" s="115">
        <f t="shared" si="58"/>
        <v>-12.857142857142861</v>
      </c>
      <c r="J115" s="6">
        <f t="shared" si="59"/>
        <v>234.14285714285714</v>
      </c>
      <c r="K115" s="12">
        <f t="shared" si="60"/>
        <v>1834.142857142857</v>
      </c>
      <c r="L115" s="19"/>
      <c r="M115" s="4">
        <f t="shared" si="61"/>
        <v>10</v>
      </c>
      <c r="N115" s="4">
        <f t="shared" si="61"/>
        <v>191.4154658715683</v>
      </c>
      <c r="O115" s="4">
        <f t="shared" si="61"/>
        <v>71.35714285714283</v>
      </c>
      <c r="P115" s="4">
        <f t="shared" si="61"/>
        <v>90</v>
      </c>
      <c r="Q115" s="4">
        <f t="shared" si="61"/>
        <v>92.0783187787974</v>
      </c>
    </row>
    <row r="116" spans="1:17" ht="15.75">
      <c r="A116" s="20" t="s">
        <v>85</v>
      </c>
      <c r="B116" s="15" t="s">
        <v>42</v>
      </c>
      <c r="C116" s="17">
        <v>1801</v>
      </c>
      <c r="D116" s="4">
        <f t="shared" si="54"/>
        <v>201</v>
      </c>
      <c r="E116" s="114">
        <v>6</v>
      </c>
      <c r="F116" s="6">
        <f t="shared" si="55"/>
        <v>77.14285714285714</v>
      </c>
      <c r="G116" s="6">
        <f t="shared" si="56"/>
        <v>74.93012985643027</v>
      </c>
      <c r="H116" s="6">
        <f t="shared" si="57"/>
        <v>0</v>
      </c>
      <c r="I116" s="115">
        <f t="shared" si="58"/>
        <v>2.212727286426869</v>
      </c>
      <c r="J116" s="6">
        <f t="shared" si="59"/>
        <v>203.21272728642685</v>
      </c>
      <c r="K116" s="12">
        <f t="shared" si="60"/>
        <v>1803.2127272864268</v>
      </c>
      <c r="L116" s="19"/>
      <c r="M116" s="4">
        <f t="shared" si="61"/>
        <v>10</v>
      </c>
      <c r="N116" s="4">
        <f t="shared" si="61"/>
        <v>191.4154658715683</v>
      </c>
      <c r="O116" s="4">
        <f t="shared" si="61"/>
        <v>71.35714285714283</v>
      </c>
      <c r="P116" s="4">
        <f t="shared" si="61"/>
        <v>90</v>
      </c>
      <c r="Q116" s="4">
        <f t="shared" si="61"/>
        <v>92.0783187787974</v>
      </c>
    </row>
    <row r="117" spans="1:17" ht="15.75">
      <c r="A117" s="20" t="s">
        <v>285</v>
      </c>
      <c r="B117" s="2" t="s">
        <v>42</v>
      </c>
      <c r="C117" s="17">
        <v>1840</v>
      </c>
      <c r="D117" s="4">
        <f t="shared" si="54"/>
        <v>240</v>
      </c>
      <c r="E117" s="114">
        <v>5.5</v>
      </c>
      <c r="F117" s="6">
        <f t="shared" si="55"/>
        <v>70.71428571428571</v>
      </c>
      <c r="G117" s="6">
        <f t="shared" si="56"/>
        <v>89.46881176887196</v>
      </c>
      <c r="H117" s="6">
        <f t="shared" si="57"/>
        <v>0</v>
      </c>
      <c r="I117" s="115">
        <f t="shared" si="58"/>
        <v>-18.75452605458625</v>
      </c>
      <c r="J117" s="6">
        <f t="shared" si="59"/>
        <v>221.24547394541375</v>
      </c>
      <c r="K117" s="12">
        <f t="shared" si="60"/>
        <v>1821.2454739454138</v>
      </c>
      <c r="L117" s="19"/>
      <c r="M117" s="4">
        <f t="shared" si="61"/>
        <v>10</v>
      </c>
      <c r="N117" s="4">
        <f t="shared" si="61"/>
        <v>191.4154658715683</v>
      </c>
      <c r="O117" s="4">
        <f t="shared" si="61"/>
        <v>71.35714285714283</v>
      </c>
      <c r="P117" s="4">
        <f t="shared" si="61"/>
        <v>90</v>
      </c>
      <c r="Q117" s="4">
        <f t="shared" si="61"/>
        <v>92.0783187787974</v>
      </c>
    </row>
    <row r="118" spans="1:17" ht="15.75">
      <c r="A118" s="20" t="s">
        <v>286</v>
      </c>
      <c r="B118" s="146" t="s">
        <v>276</v>
      </c>
      <c r="C118" s="17">
        <v>1800</v>
      </c>
      <c r="D118" s="4">
        <f t="shared" si="54"/>
        <v>200</v>
      </c>
      <c r="E118" s="114">
        <v>5.5</v>
      </c>
      <c r="F118" s="6">
        <f t="shared" si="55"/>
        <v>70.71428571428571</v>
      </c>
      <c r="G118" s="6">
        <f t="shared" si="56"/>
        <v>74.55734314072664</v>
      </c>
      <c r="H118" s="6">
        <f t="shared" si="57"/>
        <v>0</v>
      </c>
      <c r="I118" s="115">
        <f t="shared" si="58"/>
        <v>-3.843057426440936</v>
      </c>
      <c r="J118" s="6">
        <f t="shared" si="59"/>
        <v>196.15694257355906</v>
      </c>
      <c r="K118" s="12">
        <f t="shared" si="60"/>
        <v>1796.156942573559</v>
      </c>
      <c r="L118" s="19"/>
      <c r="M118" s="4">
        <f t="shared" si="61"/>
        <v>10</v>
      </c>
      <c r="N118" s="4">
        <f t="shared" si="61"/>
        <v>191.4154658715683</v>
      </c>
      <c r="O118" s="4">
        <f t="shared" si="61"/>
        <v>71.35714285714283</v>
      </c>
      <c r="P118" s="4">
        <f t="shared" si="61"/>
        <v>90</v>
      </c>
      <c r="Q118" s="4">
        <f t="shared" si="61"/>
        <v>92.0783187787974</v>
      </c>
    </row>
    <row r="119" spans="1:17" ht="15.75">
      <c r="A119" s="20" t="s">
        <v>260</v>
      </c>
      <c r="B119" s="15" t="s">
        <v>42</v>
      </c>
      <c r="C119" s="17">
        <v>1805</v>
      </c>
      <c r="D119" s="4">
        <f t="shared" si="54"/>
        <v>205</v>
      </c>
      <c r="E119" s="114">
        <v>5.5</v>
      </c>
      <c r="F119" s="6">
        <f t="shared" si="55"/>
        <v>70.71428571428571</v>
      </c>
      <c r="G119" s="6">
        <f t="shared" si="56"/>
        <v>76.4212767192448</v>
      </c>
      <c r="H119" s="6">
        <f t="shared" si="57"/>
        <v>0</v>
      </c>
      <c r="I119" s="115">
        <f t="shared" si="58"/>
        <v>-5.706991004959093</v>
      </c>
      <c r="J119" s="6">
        <f t="shared" si="59"/>
        <v>199.2930089950409</v>
      </c>
      <c r="K119" s="12">
        <f t="shared" si="60"/>
        <v>1799.293008995041</v>
      </c>
      <c r="L119" s="19"/>
      <c r="M119" s="4">
        <f t="shared" si="61"/>
        <v>10</v>
      </c>
      <c r="N119" s="4">
        <f t="shared" si="61"/>
        <v>191.4154658715683</v>
      </c>
      <c r="O119" s="4">
        <f t="shared" si="61"/>
        <v>71.35714285714283</v>
      </c>
      <c r="P119" s="4">
        <f t="shared" si="61"/>
        <v>90</v>
      </c>
      <c r="Q119" s="4">
        <f t="shared" si="61"/>
        <v>92.0783187787974</v>
      </c>
    </row>
    <row r="120" spans="1:17" ht="15.75">
      <c r="A120" s="20" t="s">
        <v>79</v>
      </c>
      <c r="B120" s="15" t="s">
        <v>42</v>
      </c>
      <c r="C120" s="17">
        <v>1832</v>
      </c>
      <c r="D120" s="4">
        <f t="shared" si="54"/>
        <v>232</v>
      </c>
      <c r="E120" s="114">
        <v>5.5</v>
      </c>
      <c r="F120" s="6">
        <f t="shared" si="55"/>
        <v>70.71428571428571</v>
      </c>
      <c r="G120" s="6">
        <f>(D120*O120)/N120</f>
        <v>86.4865180432429</v>
      </c>
      <c r="H120" s="6">
        <f>IF(G120&gt;P120,O120+(G120-O120)*(P120-O120)/(Q120-O120),0)</f>
        <v>0</v>
      </c>
      <c r="I120" s="115">
        <f t="shared" si="58"/>
        <v>-15.772232328957188</v>
      </c>
      <c r="J120" s="6">
        <f>D120+I120</f>
        <v>216.2277676710428</v>
      </c>
      <c r="K120" s="12">
        <f t="shared" si="60"/>
        <v>1816.2277676710428</v>
      </c>
      <c r="L120" s="19"/>
      <c r="M120" s="4">
        <f>M119</f>
        <v>10</v>
      </c>
      <c r="N120" s="4">
        <f>N119</f>
        <v>191.4154658715683</v>
      </c>
      <c r="O120" s="4">
        <f>O119</f>
        <v>71.35714285714283</v>
      </c>
      <c r="P120" s="4">
        <f>P119</f>
        <v>90</v>
      </c>
      <c r="Q120" s="4">
        <f>Q119</f>
        <v>92.0783187787974</v>
      </c>
    </row>
    <row r="121" spans="1:17" ht="15.75">
      <c r="A121" s="178"/>
      <c r="B121" s="111"/>
      <c r="C121" s="112"/>
      <c r="D121" s="46"/>
      <c r="E121" s="143"/>
      <c r="F121" s="46"/>
      <c r="G121" s="46"/>
      <c r="H121" s="46"/>
      <c r="I121" s="143"/>
      <c r="J121" s="46"/>
      <c r="K121" s="48"/>
      <c r="L121" s="47"/>
      <c r="M121" s="46"/>
      <c r="N121" s="46"/>
      <c r="O121" s="46"/>
      <c r="P121" s="46"/>
      <c r="Q121" s="46"/>
    </row>
    <row r="122" spans="1:13" ht="16.5" thickBot="1">
      <c r="A122" s="21" t="s">
        <v>331</v>
      </c>
      <c r="B122" s="22"/>
      <c r="C122" s="22"/>
      <c r="D122" s="22"/>
      <c r="M122" t="s">
        <v>69</v>
      </c>
    </row>
    <row r="123" spans="1:21" ht="15.75">
      <c r="A123" s="2" t="s">
        <v>64</v>
      </c>
      <c r="B123" s="2" t="s">
        <v>65</v>
      </c>
      <c r="C123" s="7" t="s">
        <v>0</v>
      </c>
      <c r="D123" s="2" t="s">
        <v>4</v>
      </c>
      <c r="E123" s="2" t="s">
        <v>11</v>
      </c>
      <c r="F123" s="2" t="s">
        <v>5</v>
      </c>
      <c r="G123" s="8" t="s">
        <v>3</v>
      </c>
      <c r="H123" s="8" t="s">
        <v>6</v>
      </c>
      <c r="I123" s="8" t="s">
        <v>7</v>
      </c>
      <c r="J123" s="10" t="s">
        <v>9</v>
      </c>
      <c r="K123" s="11" t="s">
        <v>10</v>
      </c>
      <c r="L123" s="19" t="s">
        <v>45</v>
      </c>
      <c r="M123" s="2" t="s">
        <v>66</v>
      </c>
      <c r="N123" s="8" t="s">
        <v>1</v>
      </c>
      <c r="O123" s="18" t="s">
        <v>2</v>
      </c>
      <c r="P123" s="8" t="s">
        <v>67</v>
      </c>
      <c r="Q123" s="8" t="s">
        <v>68</v>
      </c>
      <c r="S123" s="198"/>
      <c r="U123" s="199"/>
    </row>
    <row r="124" spans="1:21" ht="15.75">
      <c r="A124" s="20" t="s">
        <v>332</v>
      </c>
      <c r="B124" s="146" t="s">
        <v>333</v>
      </c>
      <c r="C124" s="17">
        <v>1834.021495102493</v>
      </c>
      <c r="D124" s="4">
        <f aca="true" t="shared" si="62" ref="D124:D147">C124-1600</f>
        <v>234.02149510249296</v>
      </c>
      <c r="E124" s="167">
        <v>28</v>
      </c>
      <c r="F124" s="6">
        <f>E124*90/$F$4</f>
        <v>90</v>
      </c>
      <c r="G124" s="6">
        <f>(D124*O124)/N124</f>
        <v>66.88321158078539</v>
      </c>
      <c r="H124" s="6">
        <f>IF(G124&gt;P124,O124+(G124-O124)*(P124-O124)/(Q124-O124),0)</f>
        <v>0</v>
      </c>
      <c r="I124" s="6">
        <f>IF(H124&gt;0,$D$4*(F124-H124),$D$4*(F124-G124))</f>
        <v>46.23357683842923</v>
      </c>
      <c r="J124" s="6">
        <f>D124+I124</f>
        <v>280.2550719409222</v>
      </c>
      <c r="K124" s="58">
        <f>J124+1600</f>
        <v>1880.2550719409223</v>
      </c>
      <c r="L124" s="19"/>
      <c r="M124" s="4">
        <v>24</v>
      </c>
      <c r="N124" s="4">
        <f>(SUM(D124:D140))/M124</f>
        <v>146.9093416063657</v>
      </c>
      <c r="O124" s="4">
        <f>(SUM(F124:F140))/M124</f>
        <v>41.98660714285713</v>
      </c>
      <c r="P124" s="4">
        <f>F124</f>
        <v>90</v>
      </c>
      <c r="Q124" s="4">
        <f>MAX(G124:G140)</f>
        <v>66.88321158078539</v>
      </c>
      <c r="S124" s="198"/>
      <c r="U124" s="199"/>
    </row>
    <row r="125" spans="1:21" ht="15.75">
      <c r="A125" s="20" t="s">
        <v>334</v>
      </c>
      <c r="B125" s="146" t="s">
        <v>300</v>
      </c>
      <c r="C125" s="17">
        <v>1800</v>
      </c>
      <c r="D125" s="4">
        <f t="shared" si="62"/>
        <v>200</v>
      </c>
      <c r="E125" s="167">
        <v>28</v>
      </c>
      <c r="F125" s="6">
        <f aca="true" t="shared" si="63" ref="F125:F147">E125*90/$F$4</f>
        <v>90</v>
      </c>
      <c r="G125" s="6">
        <f aca="true" t="shared" si="64" ref="G125:G140">(D125*O125)/N125</f>
        <v>57.15988742956536</v>
      </c>
      <c r="H125" s="6">
        <f aca="true" t="shared" si="65" ref="H125:H140">IF(G125&gt;P125,O125+(G125-O125)*(P125-O125)/(Q125-O125),0)</f>
        <v>0</v>
      </c>
      <c r="I125" s="6">
        <f aca="true" t="shared" si="66" ref="I125:I140">IF(H125&gt;0,$D$4*(F125-H125),$D$4*(F125-G125))</f>
        <v>65.68022514086928</v>
      </c>
      <c r="J125" s="6">
        <f aca="true" t="shared" si="67" ref="J125:J140">D125+I125</f>
        <v>265.6802251408693</v>
      </c>
      <c r="K125" s="58">
        <f aca="true" t="shared" si="68" ref="K125:K147">J125+1600</f>
        <v>1865.6802251408694</v>
      </c>
      <c r="L125" s="19"/>
      <c r="M125" s="4">
        <f>M124</f>
        <v>24</v>
      </c>
      <c r="N125" s="4">
        <f>N124</f>
        <v>146.9093416063657</v>
      </c>
      <c r="O125" s="4">
        <f>O124</f>
        <v>41.98660714285713</v>
      </c>
      <c r="P125" s="4">
        <f>P124</f>
        <v>90</v>
      </c>
      <c r="Q125" s="4">
        <f>Q124</f>
        <v>66.88321158078539</v>
      </c>
      <c r="S125" s="198"/>
      <c r="U125" s="199"/>
    </row>
    <row r="126" spans="1:21" ht="15.75">
      <c r="A126" s="20" t="s">
        <v>55</v>
      </c>
      <c r="B126" s="146" t="s">
        <v>44</v>
      </c>
      <c r="C126" s="17">
        <v>1831.1229889666824</v>
      </c>
      <c r="D126" s="4">
        <f t="shared" si="62"/>
        <v>231.12298896668244</v>
      </c>
      <c r="E126" s="167">
        <v>20.5</v>
      </c>
      <c r="F126" s="6">
        <f t="shared" si="63"/>
        <v>65.89285714285714</v>
      </c>
      <c r="G126" s="6">
        <f t="shared" si="64"/>
        <v>66.05482015860123</v>
      </c>
      <c r="H126" s="6">
        <f t="shared" si="65"/>
        <v>0</v>
      </c>
      <c r="I126" s="6">
        <f t="shared" si="66"/>
        <v>-0.32392603148818466</v>
      </c>
      <c r="J126" s="6">
        <f t="shared" si="67"/>
        <v>230.79906293519426</v>
      </c>
      <c r="K126" s="58">
        <f t="shared" si="68"/>
        <v>1830.7990629351943</v>
      </c>
      <c r="L126" s="19"/>
      <c r="M126" s="4">
        <f aca="true" t="shared" si="69" ref="M126:M140">M125</f>
        <v>24</v>
      </c>
      <c r="N126" s="4">
        <f aca="true" t="shared" si="70" ref="N126:N140">N125</f>
        <v>146.9093416063657</v>
      </c>
      <c r="O126" s="4">
        <f aca="true" t="shared" si="71" ref="O126:O140">O125</f>
        <v>41.98660714285713</v>
      </c>
      <c r="P126" s="4">
        <f aca="true" t="shared" si="72" ref="P126:P140">P125</f>
        <v>90</v>
      </c>
      <c r="Q126" s="4">
        <f aca="true" t="shared" si="73" ref="Q126:Q140">Q125</f>
        <v>66.88321158078539</v>
      </c>
      <c r="S126" s="198"/>
      <c r="U126" s="199"/>
    </row>
    <row r="127" spans="1:21" ht="15.75">
      <c r="A127" s="20" t="s">
        <v>47</v>
      </c>
      <c r="B127" s="146" t="s">
        <v>44</v>
      </c>
      <c r="C127" s="17">
        <v>1803.2127272864268</v>
      </c>
      <c r="D127" s="4">
        <f t="shared" si="62"/>
        <v>203.2127272864268</v>
      </c>
      <c r="E127" s="167">
        <v>20</v>
      </c>
      <c r="F127" s="6">
        <f t="shared" si="63"/>
        <v>64.28571428571429</v>
      </c>
      <c r="G127" s="6">
        <f t="shared" si="64"/>
        <v>58.0780830797356</v>
      </c>
      <c r="H127" s="6">
        <f t="shared" si="65"/>
        <v>0</v>
      </c>
      <c r="I127" s="6">
        <f t="shared" si="66"/>
        <v>12.415262411957386</v>
      </c>
      <c r="J127" s="6">
        <f t="shared" si="67"/>
        <v>215.62798969838417</v>
      </c>
      <c r="K127" s="58">
        <f t="shared" si="68"/>
        <v>1815.6279896983842</v>
      </c>
      <c r="L127" s="19"/>
      <c r="M127" s="4">
        <f t="shared" si="69"/>
        <v>24</v>
      </c>
      <c r="N127" s="4">
        <f t="shared" si="70"/>
        <v>146.9093416063657</v>
      </c>
      <c r="O127" s="4">
        <f t="shared" si="71"/>
        <v>41.98660714285713</v>
      </c>
      <c r="P127" s="4">
        <f t="shared" si="72"/>
        <v>90</v>
      </c>
      <c r="Q127" s="4">
        <f t="shared" si="73"/>
        <v>66.88321158078539</v>
      </c>
      <c r="S127" s="198"/>
      <c r="U127" s="199"/>
    </row>
    <row r="128" spans="1:21" ht="15.75">
      <c r="A128" s="20" t="s">
        <v>23</v>
      </c>
      <c r="B128" s="146" t="s">
        <v>44</v>
      </c>
      <c r="C128" s="17">
        <v>1800</v>
      </c>
      <c r="D128" s="4">
        <f t="shared" si="62"/>
        <v>200</v>
      </c>
      <c r="E128" s="167">
        <v>20</v>
      </c>
      <c r="F128" s="6">
        <f t="shared" si="63"/>
        <v>64.28571428571429</v>
      </c>
      <c r="G128" s="6">
        <f t="shared" si="64"/>
        <v>57.15988742956536</v>
      </c>
      <c r="H128" s="6">
        <f t="shared" si="65"/>
        <v>0</v>
      </c>
      <c r="I128" s="6">
        <f t="shared" si="66"/>
        <v>14.251653712297866</v>
      </c>
      <c r="J128" s="6">
        <f t="shared" si="67"/>
        <v>214.25165371229787</v>
      </c>
      <c r="K128" s="58">
        <f t="shared" si="68"/>
        <v>1814.2516537122979</v>
      </c>
      <c r="L128" s="19"/>
      <c r="M128" s="4">
        <f t="shared" si="69"/>
        <v>24</v>
      </c>
      <c r="N128" s="4">
        <f t="shared" si="70"/>
        <v>146.9093416063657</v>
      </c>
      <c r="O128" s="4">
        <f t="shared" si="71"/>
        <v>41.98660714285713</v>
      </c>
      <c r="P128" s="4">
        <f t="shared" si="72"/>
        <v>90</v>
      </c>
      <c r="Q128" s="4">
        <f t="shared" si="73"/>
        <v>66.88321158078539</v>
      </c>
      <c r="U128" s="199"/>
    </row>
    <row r="129" spans="1:21" ht="15.75">
      <c r="A129" s="20" t="s">
        <v>335</v>
      </c>
      <c r="B129" s="146" t="s">
        <v>110</v>
      </c>
      <c r="C129" s="17">
        <v>1800</v>
      </c>
      <c r="D129" s="4">
        <f t="shared" si="62"/>
        <v>200</v>
      </c>
      <c r="E129" s="167">
        <v>18.5</v>
      </c>
      <c r="F129" s="6">
        <f t="shared" si="63"/>
        <v>59.464285714285715</v>
      </c>
      <c r="G129" s="6">
        <f t="shared" si="64"/>
        <v>57.15988742956536</v>
      </c>
      <c r="H129" s="6">
        <f t="shared" si="65"/>
        <v>0</v>
      </c>
      <c r="I129" s="6">
        <f t="shared" si="66"/>
        <v>4.608796569440713</v>
      </c>
      <c r="J129" s="6">
        <f t="shared" si="67"/>
        <v>204.6087965694407</v>
      </c>
      <c r="K129" s="58">
        <f t="shared" si="68"/>
        <v>1804.6087965694408</v>
      </c>
      <c r="L129" s="19"/>
      <c r="M129" s="4">
        <f t="shared" si="69"/>
        <v>24</v>
      </c>
      <c r="N129" s="4">
        <f t="shared" si="70"/>
        <v>146.9093416063657</v>
      </c>
      <c r="O129" s="4">
        <f t="shared" si="71"/>
        <v>41.98660714285713</v>
      </c>
      <c r="P129" s="4">
        <f t="shared" si="72"/>
        <v>90</v>
      </c>
      <c r="Q129" s="4">
        <f t="shared" si="73"/>
        <v>66.88321158078539</v>
      </c>
      <c r="S129" s="198"/>
      <c r="U129" s="199"/>
    </row>
    <row r="130" spans="1:21" ht="15.75">
      <c r="A130" s="20" t="s">
        <v>200</v>
      </c>
      <c r="B130" s="146" t="s">
        <v>44</v>
      </c>
      <c r="C130" s="17">
        <v>1800</v>
      </c>
      <c r="D130" s="4">
        <f t="shared" si="62"/>
        <v>200</v>
      </c>
      <c r="E130" s="167">
        <v>18</v>
      </c>
      <c r="F130" s="6">
        <f t="shared" si="63"/>
        <v>57.857142857142854</v>
      </c>
      <c r="G130" s="6">
        <f t="shared" si="64"/>
        <v>57.15988742956536</v>
      </c>
      <c r="H130" s="6">
        <f t="shared" si="65"/>
        <v>0</v>
      </c>
      <c r="I130" s="6">
        <f t="shared" si="66"/>
        <v>1.3945108551549907</v>
      </c>
      <c r="J130" s="6">
        <f t="shared" si="67"/>
        <v>201.39451085515498</v>
      </c>
      <c r="K130" s="58">
        <f t="shared" si="68"/>
        <v>1801.394510855155</v>
      </c>
      <c r="L130" s="19"/>
      <c r="M130" s="4">
        <f t="shared" si="69"/>
        <v>24</v>
      </c>
      <c r="N130" s="4">
        <f t="shared" si="70"/>
        <v>146.9093416063657</v>
      </c>
      <c r="O130" s="4">
        <f t="shared" si="71"/>
        <v>41.98660714285713</v>
      </c>
      <c r="P130" s="4">
        <f t="shared" si="72"/>
        <v>90</v>
      </c>
      <c r="Q130" s="4">
        <f t="shared" si="73"/>
        <v>66.88321158078539</v>
      </c>
      <c r="S130" s="198"/>
      <c r="U130" s="199"/>
    </row>
    <row r="131" spans="1:21" ht="15.75">
      <c r="A131" s="20" t="s">
        <v>336</v>
      </c>
      <c r="B131" s="146" t="s">
        <v>44</v>
      </c>
      <c r="C131" s="17">
        <v>1799.293008995041</v>
      </c>
      <c r="D131" s="4">
        <f t="shared" si="62"/>
        <v>199.29300899504096</v>
      </c>
      <c r="E131" s="167">
        <v>18</v>
      </c>
      <c r="F131" s="6">
        <f t="shared" si="63"/>
        <v>57.857142857142854</v>
      </c>
      <c r="G131" s="6">
        <f t="shared" si="64"/>
        <v>56.95782979827949</v>
      </c>
      <c r="H131" s="6">
        <f t="shared" si="65"/>
        <v>0</v>
      </c>
      <c r="I131" s="6">
        <f t="shared" si="66"/>
        <v>1.7986261177267266</v>
      </c>
      <c r="J131" s="6">
        <f t="shared" si="67"/>
        <v>201.09163511276768</v>
      </c>
      <c r="K131" s="58">
        <f t="shared" si="68"/>
        <v>1801.0916351127676</v>
      </c>
      <c r="L131" s="19"/>
      <c r="M131" s="4">
        <f t="shared" si="69"/>
        <v>24</v>
      </c>
      <c r="N131" s="4">
        <f t="shared" si="70"/>
        <v>146.9093416063657</v>
      </c>
      <c r="O131" s="4">
        <f t="shared" si="71"/>
        <v>41.98660714285713</v>
      </c>
      <c r="P131" s="4">
        <f t="shared" si="72"/>
        <v>90</v>
      </c>
      <c r="Q131" s="4">
        <f t="shared" si="73"/>
        <v>66.88321158078539</v>
      </c>
      <c r="S131" s="198"/>
      <c r="U131" s="199"/>
    </row>
    <row r="132" spans="1:21" ht="15.75">
      <c r="A132" s="20" t="s">
        <v>337</v>
      </c>
      <c r="B132" s="146" t="s">
        <v>276</v>
      </c>
      <c r="C132" s="17">
        <v>1800</v>
      </c>
      <c r="D132" s="4">
        <f t="shared" si="62"/>
        <v>200</v>
      </c>
      <c r="E132" s="167">
        <v>17.5</v>
      </c>
      <c r="F132" s="6">
        <f t="shared" si="63"/>
        <v>56.25</v>
      </c>
      <c r="G132" s="6">
        <f t="shared" si="64"/>
        <v>57.15988742956536</v>
      </c>
      <c r="H132" s="6">
        <f t="shared" si="65"/>
        <v>0</v>
      </c>
      <c r="I132" s="6">
        <f t="shared" si="66"/>
        <v>-1.8197748591307175</v>
      </c>
      <c r="J132" s="6">
        <f t="shared" si="67"/>
        <v>198.18022514086928</v>
      </c>
      <c r="K132" s="58">
        <f t="shared" si="68"/>
        <v>1798.1802251408692</v>
      </c>
      <c r="L132" s="19"/>
      <c r="M132" s="4">
        <f t="shared" si="69"/>
        <v>24</v>
      </c>
      <c r="N132" s="4">
        <f t="shared" si="70"/>
        <v>146.9093416063657</v>
      </c>
      <c r="O132" s="4">
        <f t="shared" si="71"/>
        <v>41.98660714285713</v>
      </c>
      <c r="P132" s="4">
        <f t="shared" si="72"/>
        <v>90</v>
      </c>
      <c r="Q132" s="4">
        <f t="shared" si="73"/>
        <v>66.88321158078539</v>
      </c>
      <c r="S132" s="198"/>
      <c r="U132" s="199"/>
    </row>
    <row r="133" spans="1:21" ht="15.75">
      <c r="A133" s="20" t="s">
        <v>17</v>
      </c>
      <c r="B133" s="146" t="s">
        <v>44</v>
      </c>
      <c r="C133" s="17">
        <v>1815.4426568592735</v>
      </c>
      <c r="D133" s="4">
        <f t="shared" si="62"/>
        <v>215.44265685927348</v>
      </c>
      <c r="E133" s="167">
        <v>17</v>
      </c>
      <c r="F133" s="6">
        <f t="shared" si="63"/>
        <v>54.642857142857146</v>
      </c>
      <c r="G133" s="6">
        <f t="shared" si="64"/>
        <v>61.57339006801274</v>
      </c>
      <c r="H133" s="6">
        <f t="shared" si="65"/>
        <v>0</v>
      </c>
      <c r="I133" s="6">
        <f t="shared" si="66"/>
        <v>-13.861065850311192</v>
      </c>
      <c r="J133" s="6">
        <f t="shared" si="67"/>
        <v>201.58159100896228</v>
      </c>
      <c r="K133" s="58">
        <f t="shared" si="68"/>
        <v>1801.5815910089623</v>
      </c>
      <c r="L133" s="19"/>
      <c r="M133" s="4">
        <f t="shared" si="69"/>
        <v>24</v>
      </c>
      <c r="N133" s="4">
        <f t="shared" si="70"/>
        <v>146.9093416063657</v>
      </c>
      <c r="O133" s="4">
        <f t="shared" si="71"/>
        <v>41.98660714285713</v>
      </c>
      <c r="P133" s="4">
        <f t="shared" si="72"/>
        <v>90</v>
      </c>
      <c r="Q133" s="4">
        <f t="shared" si="73"/>
        <v>66.88321158078539</v>
      </c>
      <c r="S133" s="198"/>
      <c r="U133" s="199"/>
    </row>
    <row r="134" spans="1:17" ht="15.75">
      <c r="A134" s="20" t="s">
        <v>197</v>
      </c>
      <c r="B134" s="146" t="s">
        <v>44</v>
      </c>
      <c r="C134" s="17">
        <v>1806.602236294525</v>
      </c>
      <c r="D134" s="4">
        <f t="shared" si="62"/>
        <v>206.60223629452503</v>
      </c>
      <c r="E134" s="167">
        <v>17</v>
      </c>
      <c r="F134" s="6">
        <f t="shared" si="63"/>
        <v>54.642857142857146</v>
      </c>
      <c r="G134" s="6">
        <f t="shared" si="64"/>
        <v>59.04680284645757</v>
      </c>
      <c r="H134" s="6">
        <f t="shared" si="65"/>
        <v>0</v>
      </c>
      <c r="I134" s="6">
        <f t="shared" si="66"/>
        <v>-8.807891407200842</v>
      </c>
      <c r="J134" s="6">
        <f t="shared" si="67"/>
        <v>197.7943448873242</v>
      </c>
      <c r="K134" s="58">
        <f t="shared" si="68"/>
        <v>1797.7943448873243</v>
      </c>
      <c r="L134" s="19"/>
      <c r="M134" s="4">
        <f t="shared" si="69"/>
        <v>24</v>
      </c>
      <c r="N134" s="4">
        <f t="shared" si="70"/>
        <v>146.9093416063657</v>
      </c>
      <c r="O134" s="4">
        <f t="shared" si="71"/>
        <v>41.98660714285713</v>
      </c>
      <c r="P134" s="4">
        <f t="shared" si="72"/>
        <v>90</v>
      </c>
      <c r="Q134" s="4">
        <f t="shared" si="73"/>
        <v>66.88321158078539</v>
      </c>
    </row>
    <row r="135" spans="1:17" ht="15.75">
      <c r="A135" s="20" t="s">
        <v>299</v>
      </c>
      <c r="B135" s="146" t="s">
        <v>300</v>
      </c>
      <c r="C135" s="17">
        <v>1800</v>
      </c>
      <c r="D135" s="4">
        <f t="shared" si="62"/>
        <v>200</v>
      </c>
      <c r="E135" s="167">
        <v>17</v>
      </c>
      <c r="F135" s="6">
        <f t="shared" si="63"/>
        <v>54.642857142857146</v>
      </c>
      <c r="G135" s="6">
        <f t="shared" si="64"/>
        <v>57.15988742956536</v>
      </c>
      <c r="H135" s="6">
        <f t="shared" si="65"/>
        <v>0</v>
      </c>
      <c r="I135" s="6">
        <f t="shared" si="66"/>
        <v>-5.034060573416426</v>
      </c>
      <c r="J135" s="6">
        <f t="shared" si="67"/>
        <v>194.9659394265836</v>
      </c>
      <c r="K135" s="58">
        <f t="shared" si="68"/>
        <v>1794.9659394265836</v>
      </c>
      <c r="L135" s="19"/>
      <c r="M135" s="4">
        <f t="shared" si="69"/>
        <v>24</v>
      </c>
      <c r="N135" s="4">
        <f t="shared" si="70"/>
        <v>146.9093416063657</v>
      </c>
      <c r="O135" s="4">
        <f t="shared" si="71"/>
        <v>41.98660714285713</v>
      </c>
      <c r="P135" s="4">
        <f t="shared" si="72"/>
        <v>90</v>
      </c>
      <c r="Q135" s="4">
        <f t="shared" si="73"/>
        <v>66.88321158078539</v>
      </c>
    </row>
    <row r="136" spans="1:17" ht="15.75">
      <c r="A136" s="20" t="s">
        <v>338</v>
      </c>
      <c r="B136" s="146" t="s">
        <v>300</v>
      </c>
      <c r="C136" s="17">
        <v>1800</v>
      </c>
      <c r="D136" s="4">
        <f t="shared" si="62"/>
        <v>200</v>
      </c>
      <c r="E136" s="167">
        <v>16</v>
      </c>
      <c r="F136" s="6">
        <f t="shared" si="63"/>
        <v>51.42857142857143</v>
      </c>
      <c r="G136" s="6">
        <f t="shared" si="64"/>
        <v>57.15988742956536</v>
      </c>
      <c r="H136" s="6">
        <f t="shared" si="65"/>
        <v>0</v>
      </c>
      <c r="I136" s="6">
        <f t="shared" si="66"/>
        <v>-11.462632001987856</v>
      </c>
      <c r="J136" s="6">
        <f t="shared" si="67"/>
        <v>188.53736799801214</v>
      </c>
      <c r="K136" s="58">
        <f t="shared" si="68"/>
        <v>1788.537367998012</v>
      </c>
      <c r="L136" s="19"/>
      <c r="M136" s="4">
        <f t="shared" si="69"/>
        <v>24</v>
      </c>
      <c r="N136" s="4">
        <f t="shared" si="70"/>
        <v>146.9093416063657</v>
      </c>
      <c r="O136" s="4">
        <f t="shared" si="71"/>
        <v>41.98660714285713</v>
      </c>
      <c r="P136" s="4">
        <f t="shared" si="72"/>
        <v>90</v>
      </c>
      <c r="Q136" s="4">
        <f t="shared" si="73"/>
        <v>66.88321158078539</v>
      </c>
    </row>
    <row r="137" spans="1:17" ht="15.75">
      <c r="A137" s="20" t="s">
        <v>339</v>
      </c>
      <c r="B137" s="146" t="s">
        <v>110</v>
      </c>
      <c r="C137" s="17">
        <v>1800</v>
      </c>
      <c r="D137" s="4">
        <f t="shared" si="62"/>
        <v>200</v>
      </c>
      <c r="E137" s="167">
        <v>15</v>
      </c>
      <c r="F137" s="6">
        <f t="shared" si="63"/>
        <v>48.214285714285715</v>
      </c>
      <c r="G137" s="6">
        <f t="shared" si="64"/>
        <v>57.15988742956536</v>
      </c>
      <c r="H137" s="6">
        <f t="shared" si="65"/>
        <v>0</v>
      </c>
      <c r="I137" s="6">
        <f t="shared" si="66"/>
        <v>-17.891203430559287</v>
      </c>
      <c r="J137" s="6">
        <f t="shared" si="67"/>
        <v>182.1087965694407</v>
      </c>
      <c r="K137" s="58">
        <f t="shared" si="68"/>
        <v>1782.1087965694408</v>
      </c>
      <c r="L137" s="19"/>
      <c r="M137" s="4">
        <f t="shared" si="69"/>
        <v>24</v>
      </c>
      <c r="N137" s="4">
        <f t="shared" si="70"/>
        <v>146.9093416063657</v>
      </c>
      <c r="O137" s="4">
        <f t="shared" si="71"/>
        <v>41.98660714285713</v>
      </c>
      <c r="P137" s="4">
        <f t="shared" si="72"/>
        <v>90</v>
      </c>
      <c r="Q137" s="4">
        <f t="shared" si="73"/>
        <v>66.88321158078539</v>
      </c>
    </row>
    <row r="138" spans="1:17" ht="15.75">
      <c r="A138" s="20" t="s">
        <v>38</v>
      </c>
      <c r="B138" s="146" t="s">
        <v>44</v>
      </c>
      <c r="C138" s="17">
        <v>1827.821875660127</v>
      </c>
      <c r="D138" s="4">
        <f t="shared" si="62"/>
        <v>227.82187566012703</v>
      </c>
      <c r="E138" s="167">
        <v>15</v>
      </c>
      <c r="F138" s="6">
        <f t="shared" si="63"/>
        <v>48.214285714285715</v>
      </c>
      <c r="G138" s="6">
        <f t="shared" si="64"/>
        <v>65.1113638336265</v>
      </c>
      <c r="H138" s="6">
        <f t="shared" si="65"/>
        <v>0</v>
      </c>
      <c r="I138" s="6">
        <f t="shared" si="66"/>
        <v>-33.794156238681566</v>
      </c>
      <c r="J138" s="6">
        <f t="shared" si="67"/>
        <v>194.02771942144545</v>
      </c>
      <c r="K138" s="58">
        <f t="shared" si="68"/>
        <v>1794.0277194214455</v>
      </c>
      <c r="L138" s="19"/>
      <c r="M138" s="4">
        <f t="shared" si="69"/>
        <v>24</v>
      </c>
      <c r="N138" s="4">
        <f t="shared" si="70"/>
        <v>146.9093416063657</v>
      </c>
      <c r="O138" s="4">
        <f t="shared" si="71"/>
        <v>41.98660714285713</v>
      </c>
      <c r="P138" s="4">
        <f t="shared" si="72"/>
        <v>90</v>
      </c>
      <c r="Q138" s="4">
        <f t="shared" si="73"/>
        <v>66.88321158078539</v>
      </c>
    </row>
    <row r="139" spans="1:17" ht="15.75">
      <c r="A139" s="20" t="s">
        <v>340</v>
      </c>
      <c r="B139" s="146" t="s">
        <v>110</v>
      </c>
      <c r="C139" s="17">
        <v>1800</v>
      </c>
      <c r="D139" s="4">
        <f t="shared" si="62"/>
        <v>200</v>
      </c>
      <c r="E139" s="167">
        <v>14</v>
      </c>
      <c r="F139" s="6">
        <f t="shared" si="63"/>
        <v>45</v>
      </c>
      <c r="G139" s="6">
        <f t="shared" si="64"/>
        <v>57.15988742956536</v>
      </c>
      <c r="H139" s="6">
        <f t="shared" si="65"/>
        <v>0</v>
      </c>
      <c r="I139" s="6">
        <f t="shared" si="66"/>
        <v>-24.319774859130717</v>
      </c>
      <c r="J139" s="6">
        <f t="shared" si="67"/>
        <v>175.68022514086928</v>
      </c>
      <c r="K139" s="58">
        <f t="shared" si="68"/>
        <v>1775.6802251408692</v>
      </c>
      <c r="L139" s="19"/>
      <c r="M139" s="4">
        <f t="shared" si="69"/>
        <v>24</v>
      </c>
      <c r="N139" s="4">
        <f t="shared" si="70"/>
        <v>146.9093416063657</v>
      </c>
      <c r="O139" s="4">
        <f t="shared" si="71"/>
        <v>41.98660714285713</v>
      </c>
      <c r="P139" s="4">
        <f t="shared" si="72"/>
        <v>90</v>
      </c>
      <c r="Q139" s="4">
        <f t="shared" si="73"/>
        <v>66.88321158078539</v>
      </c>
    </row>
    <row r="140" spans="1:17" ht="15.75">
      <c r="A140" s="20" t="s">
        <v>341</v>
      </c>
      <c r="B140" s="146" t="s">
        <v>276</v>
      </c>
      <c r="C140" s="17">
        <v>1808.3072093882072</v>
      </c>
      <c r="D140" s="4">
        <f t="shared" si="62"/>
        <v>208.30720938820718</v>
      </c>
      <c r="E140" s="167">
        <v>14</v>
      </c>
      <c r="F140" s="6">
        <f t="shared" si="63"/>
        <v>45</v>
      </c>
      <c r="G140" s="6">
        <f t="shared" si="64"/>
        <v>59.53408319698411</v>
      </c>
      <c r="H140" s="6">
        <f t="shared" si="65"/>
        <v>0</v>
      </c>
      <c r="I140" s="6">
        <f t="shared" si="66"/>
        <v>-29.068166393968227</v>
      </c>
      <c r="J140" s="6">
        <f t="shared" si="67"/>
        <v>179.23904299423896</v>
      </c>
      <c r="K140" s="58">
        <f t="shared" si="68"/>
        <v>1779.2390429942388</v>
      </c>
      <c r="L140" s="19"/>
      <c r="M140" s="4">
        <f t="shared" si="69"/>
        <v>24</v>
      </c>
      <c r="N140" s="4">
        <f t="shared" si="70"/>
        <v>146.9093416063657</v>
      </c>
      <c r="O140" s="4">
        <f t="shared" si="71"/>
        <v>41.98660714285713</v>
      </c>
      <c r="P140" s="4">
        <f t="shared" si="72"/>
        <v>90</v>
      </c>
      <c r="Q140" s="4">
        <f t="shared" si="73"/>
        <v>66.88321158078539</v>
      </c>
    </row>
    <row r="141" spans="1:17" ht="15.75">
      <c r="A141" s="20" t="s">
        <v>342</v>
      </c>
      <c r="B141" s="146" t="s">
        <v>44</v>
      </c>
      <c r="C141" s="17">
        <v>1816.2277676710428</v>
      </c>
      <c r="D141" s="4">
        <f t="shared" si="62"/>
        <v>216.22776767104278</v>
      </c>
      <c r="E141" s="167">
        <v>14</v>
      </c>
      <c r="F141" s="6">
        <f t="shared" si="63"/>
        <v>45</v>
      </c>
      <c r="G141" s="6">
        <f aca="true" t="shared" si="74" ref="G141:G147">(D141*O141)/N141</f>
        <v>61.79777429611509</v>
      </c>
      <c r="H141" s="6">
        <f aca="true" t="shared" si="75" ref="H141:H147">IF(G141&gt;P141,O141+(G141-O141)*(P141-O141)/(Q141-O141),0)</f>
        <v>0</v>
      </c>
      <c r="I141" s="6">
        <f aca="true" t="shared" si="76" ref="I141:I147">IF(H141&gt;0,$D$4*(F141-H141),$D$4*(F141-G141))</f>
        <v>-33.59554859223017</v>
      </c>
      <c r="J141" s="6">
        <f aca="true" t="shared" si="77" ref="J141:J147">D141+I141</f>
        <v>182.63221907881262</v>
      </c>
      <c r="K141" s="58">
        <f t="shared" si="68"/>
        <v>1782.6322190788126</v>
      </c>
      <c r="L141" s="19"/>
      <c r="M141" s="4">
        <f aca="true" t="shared" si="78" ref="M141:M147">M140</f>
        <v>24</v>
      </c>
      <c r="N141" s="4">
        <f aca="true" t="shared" si="79" ref="N141:N147">N140</f>
        <v>146.9093416063657</v>
      </c>
      <c r="O141" s="4">
        <f aca="true" t="shared" si="80" ref="O141:O147">O140</f>
        <v>41.98660714285713</v>
      </c>
      <c r="P141" s="4">
        <f aca="true" t="shared" si="81" ref="P141:P147">P140</f>
        <v>90</v>
      </c>
      <c r="Q141" s="4">
        <f aca="true" t="shared" si="82" ref="Q141:Q147">Q140</f>
        <v>66.88321158078539</v>
      </c>
    </row>
    <row r="142" spans="1:17" ht="15.75">
      <c r="A142" s="20" t="s">
        <v>303</v>
      </c>
      <c r="B142" s="146" t="s">
        <v>276</v>
      </c>
      <c r="C142" s="17">
        <v>1782.5929236739216</v>
      </c>
      <c r="D142" s="4">
        <f t="shared" si="62"/>
        <v>182.59292367392163</v>
      </c>
      <c r="E142" s="167">
        <v>14</v>
      </c>
      <c r="F142" s="6">
        <f t="shared" si="63"/>
        <v>45</v>
      </c>
      <c r="G142" s="6">
        <f t="shared" si="74"/>
        <v>52.184954813182905</v>
      </c>
      <c r="H142" s="6">
        <f t="shared" si="75"/>
        <v>0</v>
      </c>
      <c r="I142" s="6">
        <f t="shared" si="76"/>
        <v>-14.36990962636581</v>
      </c>
      <c r="J142" s="6">
        <f t="shared" si="77"/>
        <v>168.2230140475558</v>
      </c>
      <c r="K142" s="58">
        <f t="shared" si="68"/>
        <v>1768.2230140475558</v>
      </c>
      <c r="L142" s="19"/>
      <c r="M142" s="4">
        <f t="shared" si="78"/>
        <v>24</v>
      </c>
      <c r="N142" s="4">
        <f t="shared" si="79"/>
        <v>146.9093416063657</v>
      </c>
      <c r="O142" s="4">
        <f t="shared" si="80"/>
        <v>41.98660714285713</v>
      </c>
      <c r="P142" s="4">
        <f t="shared" si="81"/>
        <v>90</v>
      </c>
      <c r="Q142" s="4">
        <f t="shared" si="82"/>
        <v>66.88321158078539</v>
      </c>
    </row>
    <row r="143" spans="1:17" ht="15.75">
      <c r="A143" s="20" t="s">
        <v>343</v>
      </c>
      <c r="B143" s="146" t="s">
        <v>44</v>
      </c>
      <c r="C143" s="17">
        <v>1799.1462275384547</v>
      </c>
      <c r="D143" s="4">
        <f t="shared" si="62"/>
        <v>199.1462275384547</v>
      </c>
      <c r="E143" s="167">
        <v>12</v>
      </c>
      <c r="F143" s="6">
        <f t="shared" si="63"/>
        <v>38.57142857142857</v>
      </c>
      <c r="G143" s="6">
        <f t="shared" si="74"/>
        <v>56.915879740603394</v>
      </c>
      <c r="H143" s="6">
        <f t="shared" si="75"/>
        <v>0</v>
      </c>
      <c r="I143" s="6">
        <f t="shared" si="76"/>
        <v>-36.68890233834965</v>
      </c>
      <c r="J143" s="6">
        <f t="shared" si="77"/>
        <v>162.45732520010506</v>
      </c>
      <c r="K143" s="58">
        <f t="shared" si="68"/>
        <v>1762.457325200105</v>
      </c>
      <c r="L143" s="19"/>
      <c r="M143" s="4">
        <f t="shared" si="78"/>
        <v>24</v>
      </c>
      <c r="N143" s="4">
        <f t="shared" si="79"/>
        <v>146.9093416063657</v>
      </c>
      <c r="O143" s="4">
        <f t="shared" si="80"/>
        <v>41.98660714285713</v>
      </c>
      <c r="P143" s="4">
        <f t="shared" si="81"/>
        <v>90</v>
      </c>
      <c r="Q143" s="4">
        <f t="shared" si="82"/>
        <v>66.88321158078539</v>
      </c>
    </row>
    <row r="144" spans="1:17" ht="15.75">
      <c r="A144" s="20" t="s">
        <v>295</v>
      </c>
      <c r="B144" s="146" t="s">
        <v>103</v>
      </c>
      <c r="C144" s="17">
        <v>1800</v>
      </c>
      <c r="D144" s="4">
        <f t="shared" si="62"/>
        <v>200</v>
      </c>
      <c r="E144" s="167">
        <v>11</v>
      </c>
      <c r="F144" s="6">
        <f t="shared" si="63"/>
        <v>35.357142857142854</v>
      </c>
      <c r="G144" s="6">
        <f t="shared" si="74"/>
        <v>57.15988742956536</v>
      </c>
      <c r="H144" s="6">
        <f t="shared" si="75"/>
        <v>0</v>
      </c>
      <c r="I144" s="6">
        <f t="shared" si="76"/>
        <v>-43.60548914484501</v>
      </c>
      <c r="J144" s="6">
        <f t="shared" si="77"/>
        <v>156.39451085515498</v>
      </c>
      <c r="K144" s="58">
        <f t="shared" si="68"/>
        <v>1756.394510855155</v>
      </c>
      <c r="L144" s="19"/>
      <c r="M144" s="4">
        <f t="shared" si="78"/>
        <v>24</v>
      </c>
      <c r="N144" s="4">
        <f t="shared" si="79"/>
        <v>146.9093416063657</v>
      </c>
      <c r="O144" s="4">
        <f t="shared" si="80"/>
        <v>41.98660714285713</v>
      </c>
      <c r="P144" s="4">
        <f t="shared" si="81"/>
        <v>90</v>
      </c>
      <c r="Q144" s="4">
        <f t="shared" si="82"/>
        <v>66.88321158078539</v>
      </c>
    </row>
    <row r="145" spans="1:17" ht="15.75">
      <c r="A145" s="20" t="s">
        <v>482</v>
      </c>
      <c r="B145" s="146" t="s">
        <v>276</v>
      </c>
      <c r="C145" s="17">
        <v>1800</v>
      </c>
      <c r="D145" s="4">
        <f t="shared" si="62"/>
        <v>200</v>
      </c>
      <c r="E145" s="167">
        <v>11</v>
      </c>
      <c r="F145" s="6">
        <f t="shared" si="63"/>
        <v>35.357142857142854</v>
      </c>
      <c r="G145" s="6">
        <f t="shared" si="74"/>
        <v>57.15988742956536</v>
      </c>
      <c r="H145" s="6">
        <f t="shared" si="75"/>
        <v>0</v>
      </c>
      <c r="I145" s="6">
        <f t="shared" si="76"/>
        <v>-43.60548914484501</v>
      </c>
      <c r="J145" s="6">
        <f t="shared" si="77"/>
        <v>156.39451085515498</v>
      </c>
      <c r="K145" s="58">
        <f t="shared" si="68"/>
        <v>1756.394510855155</v>
      </c>
      <c r="L145" s="19"/>
      <c r="M145" s="4">
        <f t="shared" si="78"/>
        <v>24</v>
      </c>
      <c r="N145" s="4">
        <f t="shared" si="79"/>
        <v>146.9093416063657</v>
      </c>
      <c r="O145" s="4">
        <f t="shared" si="80"/>
        <v>41.98660714285713</v>
      </c>
      <c r="P145" s="4">
        <f t="shared" si="81"/>
        <v>90</v>
      </c>
      <c r="Q145" s="4">
        <f t="shared" si="82"/>
        <v>66.88321158078539</v>
      </c>
    </row>
    <row r="146" spans="1:17" ht="15.75">
      <c r="A146" s="20" t="s">
        <v>61</v>
      </c>
      <c r="B146" s="146" t="s">
        <v>44</v>
      </c>
      <c r="C146" s="17">
        <v>1756.701680672269</v>
      </c>
      <c r="D146" s="4">
        <f t="shared" si="62"/>
        <v>156.70168067226905</v>
      </c>
      <c r="E146" s="167">
        <v>9</v>
      </c>
      <c r="F146" s="6">
        <f t="shared" si="63"/>
        <v>28.928571428571427</v>
      </c>
      <c r="G146" s="6">
        <f t="shared" si="74"/>
        <v>44.785252136252986</v>
      </c>
      <c r="H146" s="6">
        <f t="shared" si="75"/>
        <v>0</v>
      </c>
      <c r="I146" s="6">
        <f t="shared" si="76"/>
        <v>-31.713361415363117</v>
      </c>
      <c r="J146" s="6">
        <f t="shared" si="77"/>
        <v>124.98831925690592</v>
      </c>
      <c r="K146" s="58">
        <f t="shared" si="68"/>
        <v>1724.988319256906</v>
      </c>
      <c r="L146" s="19"/>
      <c r="M146" s="4">
        <f t="shared" si="78"/>
        <v>24</v>
      </c>
      <c r="N146" s="4">
        <f t="shared" si="79"/>
        <v>146.9093416063657</v>
      </c>
      <c r="O146" s="4">
        <f t="shared" si="80"/>
        <v>41.98660714285713</v>
      </c>
      <c r="P146" s="4">
        <f t="shared" si="81"/>
        <v>90</v>
      </c>
      <c r="Q146" s="4">
        <f t="shared" si="82"/>
        <v>66.88321158078539</v>
      </c>
    </row>
    <row r="147" spans="1:17" ht="15.75">
      <c r="A147" s="20" t="s">
        <v>291</v>
      </c>
      <c r="B147" s="146" t="s">
        <v>103</v>
      </c>
      <c r="C147" s="17">
        <v>1753.66435224535</v>
      </c>
      <c r="D147" s="4">
        <f t="shared" si="62"/>
        <v>153.66435224535007</v>
      </c>
      <c r="E147" s="167">
        <v>8</v>
      </c>
      <c r="F147" s="6">
        <f t="shared" si="63"/>
        <v>25.714285714285715</v>
      </c>
      <c r="G147" s="6">
        <f t="shared" si="74"/>
        <v>43.91718538140645</v>
      </c>
      <c r="H147" s="6">
        <f t="shared" si="75"/>
        <v>0</v>
      </c>
      <c r="I147" s="6">
        <f t="shared" si="76"/>
        <v>-36.405799334241465</v>
      </c>
      <c r="J147" s="6">
        <f t="shared" si="77"/>
        <v>117.25855291110861</v>
      </c>
      <c r="K147" s="58">
        <f t="shared" si="68"/>
        <v>1717.2585529111086</v>
      </c>
      <c r="L147" s="19"/>
      <c r="M147" s="4">
        <f t="shared" si="78"/>
        <v>24</v>
      </c>
      <c r="N147" s="4">
        <f t="shared" si="79"/>
        <v>146.9093416063657</v>
      </c>
      <c r="O147" s="4">
        <f t="shared" si="80"/>
        <v>41.98660714285713</v>
      </c>
      <c r="P147" s="4">
        <f t="shared" si="81"/>
        <v>90</v>
      </c>
      <c r="Q147" s="4">
        <f t="shared" si="82"/>
        <v>66.88321158078539</v>
      </c>
    </row>
    <row r="148" spans="1:17" ht="15.75">
      <c r="A148" s="178"/>
      <c r="B148" s="205"/>
      <c r="C148" s="112"/>
      <c r="D148" s="46"/>
      <c r="E148" s="181"/>
      <c r="F148" s="46"/>
      <c r="G148" s="46"/>
      <c r="H148" s="46"/>
      <c r="I148" s="46"/>
      <c r="J148" s="46"/>
      <c r="K148" s="206"/>
      <c r="L148" s="47"/>
      <c r="M148" s="46"/>
      <c r="N148" s="46"/>
      <c r="O148" s="46"/>
      <c r="P148" s="46"/>
      <c r="Q148" s="46"/>
    </row>
    <row r="149" spans="1:17" ht="15.75">
      <c r="A149" s="54"/>
      <c r="B149" s="55"/>
      <c r="D149" s="9" t="s">
        <v>8</v>
      </c>
      <c r="F149" s="9" t="s">
        <v>12</v>
      </c>
      <c r="I149" s="46"/>
      <c r="J149" s="46"/>
      <c r="K149" s="48"/>
      <c r="L149" s="47"/>
      <c r="M149" s="46"/>
      <c r="N149" s="46"/>
      <c r="O149" s="46"/>
      <c r="P149" s="46"/>
      <c r="Q149" s="46"/>
    </row>
    <row r="150" spans="1:17" ht="15.75">
      <c r="A150" s="54"/>
      <c r="B150" s="55"/>
      <c r="D150" s="9">
        <v>1</v>
      </c>
      <c r="F150" s="9">
        <v>7</v>
      </c>
      <c r="I150" s="46"/>
      <c r="J150" s="46"/>
      <c r="K150" s="48"/>
      <c r="L150" s="47"/>
      <c r="M150" s="46"/>
      <c r="N150" s="46"/>
      <c r="O150" s="46"/>
      <c r="P150" s="46"/>
      <c r="Q150" s="46"/>
    </row>
    <row r="151" spans="1:17" ht="15.75">
      <c r="A151" s="54"/>
      <c r="B151" s="55"/>
      <c r="D151" s="13" t="s">
        <v>14</v>
      </c>
      <c r="F151" s="13" t="s">
        <v>15</v>
      </c>
      <c r="I151" s="46"/>
      <c r="J151" s="46"/>
      <c r="K151" s="48"/>
      <c r="L151" s="47"/>
      <c r="M151" s="46"/>
      <c r="N151" s="46"/>
      <c r="O151" s="46"/>
      <c r="P151" s="46"/>
      <c r="Q151" s="46"/>
    </row>
    <row r="152" spans="1:17" ht="16.5" thickBot="1">
      <c r="A152" s="21" t="s">
        <v>392</v>
      </c>
      <c r="B152" s="22"/>
      <c r="C152" s="22"/>
      <c r="D152" s="22"/>
      <c r="I152" s="46"/>
      <c r="J152" s="46"/>
      <c r="K152" s="48"/>
      <c r="L152" s="47"/>
      <c r="M152" s="46"/>
      <c r="N152" s="46"/>
      <c r="O152" s="46"/>
      <c r="P152" s="46"/>
      <c r="Q152" s="46"/>
    </row>
    <row r="153" spans="1:17" ht="15.75">
      <c r="A153" s="51" t="s">
        <v>64</v>
      </c>
      <c r="B153" s="51" t="s">
        <v>65</v>
      </c>
      <c r="C153" s="7" t="s">
        <v>0</v>
      </c>
      <c r="D153" s="2" t="s">
        <v>4</v>
      </c>
      <c r="E153" s="2" t="s">
        <v>11</v>
      </c>
      <c r="F153" s="2" t="s">
        <v>5</v>
      </c>
      <c r="G153" s="8" t="s">
        <v>3</v>
      </c>
      <c r="H153" s="8" t="s">
        <v>6</v>
      </c>
      <c r="I153" s="8" t="s">
        <v>7</v>
      </c>
      <c r="J153" s="10" t="s">
        <v>9</v>
      </c>
      <c r="K153" s="11" t="s">
        <v>10</v>
      </c>
      <c r="L153" s="19" t="s">
        <v>45</v>
      </c>
      <c r="M153" s="2" t="s">
        <v>66</v>
      </c>
      <c r="N153" s="8" t="s">
        <v>1</v>
      </c>
      <c r="O153" s="18" t="s">
        <v>2</v>
      </c>
      <c r="P153" s="8" t="s">
        <v>67</v>
      </c>
      <c r="Q153" s="8" t="s">
        <v>68</v>
      </c>
    </row>
    <row r="154" spans="1:17" ht="15.75">
      <c r="A154" s="182" t="s">
        <v>55</v>
      </c>
      <c r="B154" s="15" t="s">
        <v>42</v>
      </c>
      <c r="C154" s="17">
        <f>K126</f>
        <v>1830.7990629351943</v>
      </c>
      <c r="D154" s="4">
        <f aca="true" t="shared" si="83" ref="D154:D164">C154-1600</f>
        <v>230.79906293519434</v>
      </c>
      <c r="E154" s="114">
        <v>7</v>
      </c>
      <c r="F154" s="4">
        <f aca="true" t="shared" si="84" ref="F154:F164">E154*90/$F$107</f>
        <v>90</v>
      </c>
      <c r="G154" s="4">
        <f aca="true" t="shared" si="85" ref="G154:G162">(D154*O154)/N154</f>
        <v>91.16959183051888</v>
      </c>
      <c r="H154" s="4">
        <f aca="true" t="shared" si="86" ref="H154:H162">IF(G154&gt;P154,O154+(G154-O154)*(P154-O154)/(Q154-O154),0)</f>
        <v>90</v>
      </c>
      <c r="I154" s="114">
        <f aca="true" t="shared" si="87" ref="I154:I163">IF(H154&gt;0,$D$107*(F154-H154),$D$107*(F154-G154))</f>
        <v>0</v>
      </c>
      <c r="J154" s="4">
        <f aca="true" t="shared" si="88" ref="J154:J162">D154+I154</f>
        <v>230.79906293519434</v>
      </c>
      <c r="K154" s="186">
        <f aca="true" t="shared" si="89" ref="K154:K164">J154+1600</f>
        <v>1830.7990629351943</v>
      </c>
      <c r="L154" s="2"/>
      <c r="M154" s="4">
        <f>COUNTIF(C154:C164,"&gt;0")</f>
        <v>11</v>
      </c>
      <c r="N154" s="4">
        <f>(SUM(D154:D162))/M154</f>
        <v>164.22103999700573</v>
      </c>
      <c r="O154" s="4">
        <f>(SUM(F154:F162))/M154</f>
        <v>64.87012987012984</v>
      </c>
      <c r="P154" s="4">
        <f>F154</f>
        <v>90</v>
      </c>
      <c r="Q154" s="4">
        <f>MAX(G154:G162)</f>
        <v>91.16959183051888</v>
      </c>
    </row>
    <row r="155" spans="1:17" ht="15.75">
      <c r="A155" s="182" t="s">
        <v>256</v>
      </c>
      <c r="B155" s="15" t="s">
        <v>42</v>
      </c>
      <c r="C155" s="17">
        <f>K101</f>
        <v>1804.5990590109743</v>
      </c>
      <c r="D155" s="4">
        <f t="shared" si="83"/>
        <v>204.59905901097432</v>
      </c>
      <c r="E155" s="114">
        <v>7</v>
      </c>
      <c r="F155" s="4">
        <f t="shared" si="84"/>
        <v>90</v>
      </c>
      <c r="G155" s="4">
        <f t="shared" si="85"/>
        <v>80.8201405227385</v>
      </c>
      <c r="H155" s="4">
        <f t="shared" si="86"/>
        <v>0</v>
      </c>
      <c r="I155" s="114">
        <f t="shared" si="87"/>
        <v>9.179859477261502</v>
      </c>
      <c r="J155" s="4">
        <f t="shared" si="88"/>
        <v>213.77891848823583</v>
      </c>
      <c r="K155" s="186">
        <f t="shared" si="89"/>
        <v>1813.7789184882358</v>
      </c>
      <c r="L155" s="2"/>
      <c r="M155" s="4">
        <f aca="true" t="shared" si="90" ref="M155:M162">M154</f>
        <v>11</v>
      </c>
      <c r="N155" s="4">
        <f aca="true" t="shared" si="91" ref="N155:N162">N154</f>
        <v>164.22103999700573</v>
      </c>
      <c r="O155" s="4">
        <f aca="true" t="shared" si="92" ref="O155:O162">O154</f>
        <v>64.87012987012984</v>
      </c>
      <c r="P155" s="4">
        <f aca="true" t="shared" si="93" ref="P155:P162">P154</f>
        <v>90</v>
      </c>
      <c r="Q155" s="4">
        <f aca="true" t="shared" si="94" ref="Q155:Q162">Q154</f>
        <v>91.16959183051888</v>
      </c>
    </row>
    <row r="156" spans="1:17" ht="15.75">
      <c r="A156" s="182" t="s">
        <v>358</v>
      </c>
      <c r="B156" s="15" t="s">
        <v>42</v>
      </c>
      <c r="C156" s="17">
        <f>K21</f>
        <v>1772.7731092436975</v>
      </c>
      <c r="D156" s="4">
        <f t="shared" si="83"/>
        <v>172.7731092436975</v>
      </c>
      <c r="E156" s="114">
        <v>6.5</v>
      </c>
      <c r="F156" s="4">
        <f t="shared" si="84"/>
        <v>83.57142857142857</v>
      </c>
      <c r="G156" s="4">
        <f t="shared" si="85"/>
        <v>68.2483440301507</v>
      </c>
      <c r="H156" s="4">
        <f t="shared" si="86"/>
        <v>0</v>
      </c>
      <c r="I156" s="114">
        <f t="shared" si="87"/>
        <v>15.323084541277865</v>
      </c>
      <c r="J156" s="4">
        <f t="shared" si="88"/>
        <v>188.09619378497536</v>
      </c>
      <c r="K156" s="186">
        <f t="shared" si="89"/>
        <v>1788.0961937849754</v>
      </c>
      <c r="L156" s="2"/>
      <c r="M156" s="4">
        <f t="shared" si="90"/>
        <v>11</v>
      </c>
      <c r="N156" s="4">
        <f t="shared" si="91"/>
        <v>164.22103999700573</v>
      </c>
      <c r="O156" s="4">
        <f t="shared" si="92"/>
        <v>64.87012987012984</v>
      </c>
      <c r="P156" s="4">
        <f t="shared" si="93"/>
        <v>90</v>
      </c>
      <c r="Q156" s="4">
        <f t="shared" si="94"/>
        <v>91.16959183051888</v>
      </c>
    </row>
    <row r="157" spans="1:17" ht="15.75">
      <c r="A157" s="182" t="s">
        <v>47</v>
      </c>
      <c r="B157" s="15" t="s">
        <v>42</v>
      </c>
      <c r="C157" s="17">
        <f>'Hx'!K127</f>
        <v>1815.6279896983842</v>
      </c>
      <c r="D157" s="4">
        <f t="shared" si="83"/>
        <v>215.62798969838423</v>
      </c>
      <c r="E157" s="114">
        <v>6.5</v>
      </c>
      <c r="F157" s="4">
        <f t="shared" si="84"/>
        <v>83.57142857142857</v>
      </c>
      <c r="G157" s="4">
        <f t="shared" si="85"/>
        <v>85.176757470445</v>
      </c>
      <c r="H157" s="4">
        <f t="shared" si="86"/>
        <v>0</v>
      </c>
      <c r="I157" s="114">
        <f t="shared" si="87"/>
        <v>-1.6053288990164276</v>
      </c>
      <c r="J157" s="4">
        <f t="shared" si="88"/>
        <v>214.0226607993678</v>
      </c>
      <c r="K157" s="186">
        <f t="shared" si="89"/>
        <v>1814.0226607993677</v>
      </c>
      <c r="L157" s="2"/>
      <c r="M157" s="4">
        <f t="shared" si="90"/>
        <v>11</v>
      </c>
      <c r="N157" s="4">
        <f t="shared" si="91"/>
        <v>164.22103999700573</v>
      </c>
      <c r="O157" s="4">
        <f t="shared" si="92"/>
        <v>64.87012987012984</v>
      </c>
      <c r="P157" s="4">
        <f t="shared" si="93"/>
        <v>90</v>
      </c>
      <c r="Q157" s="4">
        <f t="shared" si="94"/>
        <v>91.16959183051888</v>
      </c>
    </row>
    <row r="158" spans="1:17" ht="15.75">
      <c r="A158" s="182" t="s">
        <v>34</v>
      </c>
      <c r="B158" s="15" t="s">
        <v>42</v>
      </c>
      <c r="C158" s="17">
        <f>K141</f>
        <v>1782.6322190788126</v>
      </c>
      <c r="D158" s="4">
        <f t="shared" si="83"/>
        <v>182.63221907881257</v>
      </c>
      <c r="E158" s="114">
        <v>6</v>
      </c>
      <c r="F158" s="4">
        <f t="shared" si="84"/>
        <v>77.14285714285714</v>
      </c>
      <c r="G158" s="4">
        <f t="shared" si="85"/>
        <v>72.14286165967887</v>
      </c>
      <c r="H158" s="4">
        <f t="shared" si="86"/>
        <v>0</v>
      </c>
      <c r="I158" s="114">
        <f t="shared" si="87"/>
        <v>4.999995483178267</v>
      </c>
      <c r="J158" s="4">
        <f t="shared" si="88"/>
        <v>187.63221456199085</v>
      </c>
      <c r="K158" s="186">
        <f t="shared" si="89"/>
        <v>1787.6322145619908</v>
      </c>
      <c r="L158" s="2"/>
      <c r="M158" s="4">
        <f t="shared" si="90"/>
        <v>11</v>
      </c>
      <c r="N158" s="4">
        <f t="shared" si="91"/>
        <v>164.22103999700573</v>
      </c>
      <c r="O158" s="4">
        <f t="shared" si="92"/>
        <v>64.87012987012984</v>
      </c>
      <c r="P158" s="4">
        <f t="shared" si="93"/>
        <v>90</v>
      </c>
      <c r="Q158" s="4">
        <f t="shared" si="94"/>
        <v>91.16959183051888</v>
      </c>
    </row>
    <row r="159" spans="1:17" ht="15.75">
      <c r="A159" s="18" t="s">
        <v>356</v>
      </c>
      <c r="B159" s="15" t="s">
        <v>364</v>
      </c>
      <c r="C159" s="17">
        <v>1800</v>
      </c>
      <c r="D159" s="4">
        <f t="shared" si="83"/>
        <v>200</v>
      </c>
      <c r="E159" s="114">
        <v>6</v>
      </c>
      <c r="F159" s="4">
        <f t="shared" si="84"/>
        <v>77.14285714285714</v>
      </c>
      <c r="G159" s="4">
        <f t="shared" si="85"/>
        <v>79.00343326447407</v>
      </c>
      <c r="H159" s="4">
        <f t="shared" si="86"/>
        <v>0</v>
      </c>
      <c r="I159" s="114">
        <f t="shared" si="87"/>
        <v>-1.8605761216169299</v>
      </c>
      <c r="J159" s="4">
        <f t="shared" si="88"/>
        <v>198.13942387838307</v>
      </c>
      <c r="K159" s="186">
        <f t="shared" si="89"/>
        <v>1798.139423878383</v>
      </c>
      <c r="L159" s="2"/>
      <c r="M159" s="4">
        <f t="shared" si="90"/>
        <v>11</v>
      </c>
      <c r="N159" s="4">
        <f t="shared" si="91"/>
        <v>164.22103999700573</v>
      </c>
      <c r="O159" s="4">
        <f t="shared" si="92"/>
        <v>64.87012987012984</v>
      </c>
      <c r="P159" s="4">
        <f t="shared" si="93"/>
        <v>90</v>
      </c>
      <c r="Q159" s="4">
        <f t="shared" si="94"/>
        <v>91.16959183051888</v>
      </c>
    </row>
    <row r="160" spans="1:17" ht="15.75">
      <c r="A160" s="182" t="s">
        <v>359</v>
      </c>
      <c r="B160" s="2" t="s">
        <v>42</v>
      </c>
      <c r="C160" s="17">
        <v>1800</v>
      </c>
      <c r="D160" s="4">
        <f t="shared" si="83"/>
        <v>200</v>
      </c>
      <c r="E160" s="114">
        <v>5.5</v>
      </c>
      <c r="F160" s="4">
        <f t="shared" si="84"/>
        <v>70.71428571428571</v>
      </c>
      <c r="G160" s="4">
        <f t="shared" si="85"/>
        <v>79.00343326447407</v>
      </c>
      <c r="H160" s="4">
        <f t="shared" si="86"/>
        <v>0</v>
      </c>
      <c r="I160" s="114">
        <f t="shared" si="87"/>
        <v>-8.28914755018836</v>
      </c>
      <c r="J160" s="4">
        <f t="shared" si="88"/>
        <v>191.71085244981163</v>
      </c>
      <c r="K160" s="186">
        <f t="shared" si="89"/>
        <v>1791.7108524498117</v>
      </c>
      <c r="L160" s="2"/>
      <c r="M160" s="4">
        <f t="shared" si="90"/>
        <v>11</v>
      </c>
      <c r="N160" s="4">
        <f t="shared" si="91"/>
        <v>164.22103999700573</v>
      </c>
      <c r="O160" s="4">
        <f t="shared" si="92"/>
        <v>64.87012987012984</v>
      </c>
      <c r="P160" s="4">
        <f t="shared" si="93"/>
        <v>90</v>
      </c>
      <c r="Q160" s="4">
        <f t="shared" si="94"/>
        <v>91.16959183051888</v>
      </c>
    </row>
    <row r="161" spans="1:17" ht="15.75">
      <c r="A161" s="182" t="s">
        <v>360</v>
      </c>
      <c r="B161" s="2" t="s">
        <v>42</v>
      </c>
      <c r="C161" s="17">
        <v>1800</v>
      </c>
      <c r="D161" s="4">
        <f t="shared" si="83"/>
        <v>200</v>
      </c>
      <c r="E161" s="114">
        <v>5.5</v>
      </c>
      <c r="F161" s="4">
        <f t="shared" si="84"/>
        <v>70.71428571428571</v>
      </c>
      <c r="G161" s="4">
        <f t="shared" si="85"/>
        <v>79.00343326447407</v>
      </c>
      <c r="H161" s="4">
        <f t="shared" si="86"/>
        <v>0</v>
      </c>
      <c r="I161" s="114">
        <f t="shared" si="87"/>
        <v>-8.28914755018836</v>
      </c>
      <c r="J161" s="4">
        <f t="shared" si="88"/>
        <v>191.71085244981163</v>
      </c>
      <c r="K161" s="186">
        <f t="shared" si="89"/>
        <v>1791.7108524498117</v>
      </c>
      <c r="L161" s="2"/>
      <c r="M161" s="4">
        <f t="shared" si="90"/>
        <v>11</v>
      </c>
      <c r="N161" s="4">
        <f t="shared" si="91"/>
        <v>164.22103999700573</v>
      </c>
      <c r="O161" s="4">
        <f t="shared" si="92"/>
        <v>64.87012987012984</v>
      </c>
      <c r="P161" s="4">
        <f t="shared" si="93"/>
        <v>90</v>
      </c>
      <c r="Q161" s="4">
        <f t="shared" si="94"/>
        <v>91.16959183051888</v>
      </c>
    </row>
    <row r="162" spans="1:17" ht="15.75">
      <c r="A162" s="182" t="s">
        <v>361</v>
      </c>
      <c r="B162" s="2" t="s">
        <v>42</v>
      </c>
      <c r="C162" s="17">
        <v>1800</v>
      </c>
      <c r="D162" s="4">
        <f t="shared" si="83"/>
        <v>200</v>
      </c>
      <c r="E162" s="114">
        <v>5.5</v>
      </c>
      <c r="F162" s="4">
        <f t="shared" si="84"/>
        <v>70.71428571428571</v>
      </c>
      <c r="G162" s="4">
        <f t="shared" si="85"/>
        <v>79.00343326447407</v>
      </c>
      <c r="H162" s="4">
        <f t="shared" si="86"/>
        <v>0</v>
      </c>
      <c r="I162" s="114">
        <f t="shared" si="87"/>
        <v>-8.28914755018836</v>
      </c>
      <c r="J162" s="4">
        <f t="shared" si="88"/>
        <v>191.71085244981163</v>
      </c>
      <c r="K162" s="186">
        <f t="shared" si="89"/>
        <v>1791.7108524498117</v>
      </c>
      <c r="L162" s="2"/>
      <c r="M162" s="4">
        <f t="shared" si="90"/>
        <v>11</v>
      </c>
      <c r="N162" s="4">
        <f t="shared" si="91"/>
        <v>164.22103999700573</v>
      </c>
      <c r="O162" s="4">
        <f t="shared" si="92"/>
        <v>64.87012987012984</v>
      </c>
      <c r="P162" s="4">
        <f t="shared" si="93"/>
        <v>90</v>
      </c>
      <c r="Q162" s="4">
        <f t="shared" si="94"/>
        <v>91.16959183051888</v>
      </c>
    </row>
    <row r="163" spans="1:17" ht="15.75">
      <c r="A163" s="182" t="s">
        <v>362</v>
      </c>
      <c r="B163" s="15" t="s">
        <v>364</v>
      </c>
      <c r="C163" s="17">
        <v>1800</v>
      </c>
      <c r="D163" s="4">
        <f t="shared" si="83"/>
        <v>200</v>
      </c>
      <c r="E163" s="114">
        <v>5.5</v>
      </c>
      <c r="F163" s="4">
        <f t="shared" si="84"/>
        <v>70.71428571428571</v>
      </c>
      <c r="G163" s="4">
        <f>(D163*O163)/N163</f>
        <v>79.00343326447407</v>
      </c>
      <c r="H163" s="4">
        <f>IF(G163&gt;P163,O163+(G163-O163)*(P163-O163)/(Q163-O163),0)</f>
        <v>0</v>
      </c>
      <c r="I163" s="114">
        <f t="shared" si="87"/>
        <v>-8.28914755018836</v>
      </c>
      <c r="J163" s="4">
        <f>D163+I163</f>
        <v>191.71085244981163</v>
      </c>
      <c r="K163" s="186">
        <f t="shared" si="89"/>
        <v>1791.7108524498117</v>
      </c>
      <c r="L163" s="2"/>
      <c r="M163" s="4">
        <f aca="true" t="shared" si="95" ref="M163:Q164">M162</f>
        <v>11</v>
      </c>
      <c r="N163" s="4">
        <f t="shared" si="95"/>
        <v>164.22103999700573</v>
      </c>
      <c r="O163" s="4">
        <f t="shared" si="95"/>
        <v>64.87012987012984</v>
      </c>
      <c r="P163" s="4">
        <f t="shared" si="95"/>
        <v>90</v>
      </c>
      <c r="Q163" s="4">
        <f t="shared" si="95"/>
        <v>91.16959183051888</v>
      </c>
    </row>
    <row r="164" spans="1:17" ht="15.75">
      <c r="A164" s="182" t="s">
        <v>363</v>
      </c>
      <c r="B164" s="146" t="s">
        <v>276</v>
      </c>
      <c r="C164" s="17">
        <v>1800</v>
      </c>
      <c r="D164" s="4">
        <f t="shared" si="83"/>
        <v>200</v>
      </c>
      <c r="E164" s="114">
        <v>6.5</v>
      </c>
      <c r="F164" s="4">
        <f t="shared" si="84"/>
        <v>83.57142857142857</v>
      </c>
      <c r="G164" s="4">
        <f>(D164*O164)/N164</f>
        <v>79.00343326447407</v>
      </c>
      <c r="H164" s="4">
        <f>IF(G164&gt;P164,O164+(G164-O164)*(P164-O164)/(Q164-O164),0)</f>
        <v>0</v>
      </c>
      <c r="I164" s="114">
        <f>IF(H164&gt;0,$D$107*(F164-H164),$D$107*(F164-G164))</f>
        <v>4.567995306954501</v>
      </c>
      <c r="J164" s="4">
        <f>D164+I164</f>
        <v>204.56799530695451</v>
      </c>
      <c r="K164" s="186">
        <f t="shared" si="89"/>
        <v>1804.5679953069546</v>
      </c>
      <c r="L164" s="2"/>
      <c r="M164" s="4">
        <f t="shared" si="95"/>
        <v>11</v>
      </c>
      <c r="N164" s="4">
        <f t="shared" si="95"/>
        <v>164.22103999700573</v>
      </c>
      <c r="O164" s="4">
        <f t="shared" si="95"/>
        <v>64.87012987012984</v>
      </c>
      <c r="P164" s="4">
        <f t="shared" si="95"/>
        <v>90</v>
      </c>
      <c r="Q164" s="4">
        <f t="shared" si="95"/>
        <v>91.16959183051888</v>
      </c>
    </row>
    <row r="165" spans="1:17" ht="15.75">
      <c r="A165" s="207"/>
      <c r="B165" s="205"/>
      <c r="C165" s="112"/>
      <c r="D165" s="46"/>
      <c r="E165" s="143"/>
      <c r="F165" s="46"/>
      <c r="G165" s="46"/>
      <c r="H165" s="46"/>
      <c r="I165" s="143"/>
      <c r="J165" s="46"/>
      <c r="K165" s="48"/>
      <c r="L165" s="47"/>
      <c r="M165" s="46"/>
      <c r="N165" s="46"/>
      <c r="O165" s="46"/>
      <c r="P165" s="46"/>
      <c r="Q165" s="46"/>
    </row>
    <row r="166" spans="1:17" ht="15.75">
      <c r="A166" s="54"/>
      <c r="B166" s="55"/>
      <c r="D166" s="9" t="s">
        <v>8</v>
      </c>
      <c r="F166" s="9" t="s">
        <v>12</v>
      </c>
      <c r="I166" s="46"/>
      <c r="J166" s="46"/>
      <c r="K166" s="48"/>
      <c r="L166" s="47"/>
      <c r="M166" s="46"/>
      <c r="N166" s="46"/>
      <c r="O166" s="46"/>
      <c r="P166" s="46"/>
      <c r="Q166" s="46"/>
    </row>
    <row r="167" spans="1:17" ht="15.75">
      <c r="A167" s="54"/>
      <c r="B167" s="55"/>
      <c r="D167" s="9">
        <v>1</v>
      </c>
      <c r="F167" s="9">
        <v>7</v>
      </c>
      <c r="I167" s="46"/>
      <c r="J167" s="46"/>
      <c r="K167" s="48"/>
      <c r="L167" s="47"/>
      <c r="M167" s="46"/>
      <c r="N167" s="46"/>
      <c r="O167" s="46"/>
      <c r="P167" s="46"/>
      <c r="Q167" s="46"/>
    </row>
    <row r="168" spans="1:17" ht="15.75">
      <c r="A168" s="54"/>
      <c r="B168" s="55"/>
      <c r="D168" s="13" t="s">
        <v>14</v>
      </c>
      <c r="F168" s="13" t="s">
        <v>15</v>
      </c>
      <c r="I168" s="46"/>
      <c r="J168" s="46"/>
      <c r="K168" s="48"/>
      <c r="L168" s="47"/>
      <c r="M168" s="46"/>
      <c r="N168" s="46"/>
      <c r="O168" s="46"/>
      <c r="P168" s="46"/>
      <c r="Q168" s="46"/>
    </row>
    <row r="169" spans="1:17" ht="16.5" thickBot="1">
      <c r="A169" s="21" t="s">
        <v>411</v>
      </c>
      <c r="B169" s="22"/>
      <c r="C169" s="22"/>
      <c r="D169" s="22"/>
      <c r="I169" s="46"/>
      <c r="J169" s="46"/>
      <c r="K169" s="48"/>
      <c r="L169" s="47"/>
      <c r="M169" s="46"/>
      <c r="N169" s="46"/>
      <c r="O169" s="46"/>
      <c r="P169" s="46"/>
      <c r="Q169" s="46"/>
    </row>
    <row r="170" spans="1:17" ht="15.75">
      <c r="A170" s="51" t="s">
        <v>64</v>
      </c>
      <c r="B170" s="51" t="s">
        <v>65</v>
      </c>
      <c r="C170" s="7" t="s">
        <v>0</v>
      </c>
      <c r="D170" s="2" t="s">
        <v>4</v>
      </c>
      <c r="E170" s="2" t="s">
        <v>11</v>
      </c>
      <c r="F170" s="2" t="s">
        <v>5</v>
      </c>
      <c r="G170" s="8" t="s">
        <v>3</v>
      </c>
      <c r="H170" s="8" t="s">
        <v>6</v>
      </c>
      <c r="I170" s="8" t="s">
        <v>7</v>
      </c>
      <c r="J170" s="10" t="s">
        <v>9</v>
      </c>
      <c r="K170" s="11" t="s">
        <v>10</v>
      </c>
      <c r="L170" s="19" t="s">
        <v>45</v>
      </c>
      <c r="M170" s="2" t="s">
        <v>66</v>
      </c>
      <c r="N170" s="8" t="s">
        <v>1</v>
      </c>
      <c r="O170" s="18" t="s">
        <v>2</v>
      </c>
      <c r="P170" s="8" t="s">
        <v>67</v>
      </c>
      <c r="Q170" s="8" t="s">
        <v>68</v>
      </c>
    </row>
    <row r="171" spans="1:17" ht="15.75">
      <c r="A171" s="182" t="s">
        <v>53</v>
      </c>
      <c r="B171" s="15" t="s">
        <v>42</v>
      </c>
      <c r="C171" s="17">
        <f>K8</f>
        <v>1856.344537815126</v>
      </c>
      <c r="D171" s="4">
        <f aca="true" t="shared" si="96" ref="D171:D179">C171-1600</f>
        <v>256.34453781512593</v>
      </c>
      <c r="E171" s="114">
        <v>7</v>
      </c>
      <c r="F171" s="4">
        <f aca="true" t="shared" si="97" ref="F171:F179">E171*90/$F$107</f>
        <v>90</v>
      </c>
      <c r="G171" s="4">
        <f aca="true" t="shared" si="98" ref="G171:G179">(D171*O171)/N171</f>
        <v>94.85893326308097</v>
      </c>
      <c r="H171" s="4">
        <f aca="true" t="shared" si="99" ref="H171:H179">IF(G171&gt;P171,O171+(G171-O171)*(P171-O171)/(Q171-O171),0)</f>
        <v>90</v>
      </c>
      <c r="I171" s="114">
        <f aca="true" t="shared" si="100" ref="I171:I179">IF(H171&gt;0,$D$107*(F171-H171),$D$107*(F171-G171))</f>
        <v>0</v>
      </c>
      <c r="J171" s="4">
        <f aca="true" t="shared" si="101" ref="J171:J179">D171+I171</f>
        <v>256.34453781512593</v>
      </c>
      <c r="K171" s="186">
        <f aca="true" t="shared" si="102" ref="K171:K179">J171+1600</f>
        <v>1856.344537815126</v>
      </c>
      <c r="L171" s="2"/>
      <c r="M171" s="4">
        <f>COUNTIF(C171:C221,"&gt;0")</f>
        <v>38</v>
      </c>
      <c r="N171" s="4">
        <f>(SUM(D171:D179))/M171</f>
        <v>48.45990672342601</v>
      </c>
      <c r="O171" s="4">
        <f>(SUM(F171:F179))/M171</f>
        <v>17.93233082706767</v>
      </c>
      <c r="P171" s="4">
        <f>F171</f>
        <v>90</v>
      </c>
      <c r="Q171" s="4">
        <f>MAX(G171:G179)</f>
        <v>94.85893326308097</v>
      </c>
    </row>
    <row r="172" spans="1:17" ht="15.75">
      <c r="A172" s="182" t="s">
        <v>47</v>
      </c>
      <c r="B172" s="15" t="s">
        <v>42</v>
      </c>
      <c r="C172" s="17">
        <f>K157</f>
        <v>1814.0226607993677</v>
      </c>
      <c r="D172" s="4">
        <f t="shared" si="96"/>
        <v>214.0226607993677</v>
      </c>
      <c r="E172" s="114">
        <v>6.5</v>
      </c>
      <c r="F172" s="4">
        <f t="shared" si="97"/>
        <v>83.57142857142857</v>
      </c>
      <c r="G172" s="4">
        <f t="shared" si="98"/>
        <v>79.19794769411426</v>
      </c>
      <c r="H172" s="4">
        <f t="shared" si="99"/>
        <v>0</v>
      </c>
      <c r="I172" s="114">
        <f t="shared" si="100"/>
        <v>4.373480877314307</v>
      </c>
      <c r="J172" s="4">
        <f t="shared" si="101"/>
        <v>218.39614167668202</v>
      </c>
      <c r="K172" s="186">
        <f t="shared" si="102"/>
        <v>1818.396141676682</v>
      </c>
      <c r="L172" s="2"/>
      <c r="M172" s="4">
        <f aca="true" t="shared" si="103" ref="M172:M179">M171</f>
        <v>38</v>
      </c>
      <c r="N172" s="4">
        <f aca="true" t="shared" si="104" ref="N172:N179">N171</f>
        <v>48.45990672342601</v>
      </c>
      <c r="O172" s="4">
        <f aca="true" t="shared" si="105" ref="O172:O179">O171</f>
        <v>17.93233082706767</v>
      </c>
      <c r="P172" s="4">
        <f aca="true" t="shared" si="106" ref="P172:P179">P171</f>
        <v>90</v>
      </c>
      <c r="Q172" s="4">
        <f aca="true" t="shared" si="107" ref="Q172:Q179">Q171</f>
        <v>94.85893326308097</v>
      </c>
    </row>
    <row r="173" spans="1:17" ht="15.75">
      <c r="A173" s="182" t="s">
        <v>256</v>
      </c>
      <c r="B173" s="15" t="s">
        <v>42</v>
      </c>
      <c r="C173" s="17">
        <f>K155</f>
        <v>1813.7789184882358</v>
      </c>
      <c r="D173" s="4">
        <f t="shared" si="96"/>
        <v>213.77891848823583</v>
      </c>
      <c r="E173" s="114">
        <v>6</v>
      </c>
      <c r="F173" s="4">
        <f t="shared" si="97"/>
        <v>77.14285714285714</v>
      </c>
      <c r="G173" s="4">
        <f t="shared" si="98"/>
        <v>79.10775214783068</v>
      </c>
      <c r="H173" s="4">
        <f t="shared" si="99"/>
        <v>0</v>
      </c>
      <c r="I173" s="114">
        <f t="shared" si="100"/>
        <v>-1.9648950049735419</v>
      </c>
      <c r="J173" s="4">
        <f t="shared" si="101"/>
        <v>211.8140234832623</v>
      </c>
      <c r="K173" s="186">
        <f t="shared" si="102"/>
        <v>1811.8140234832622</v>
      </c>
      <c r="L173" s="2"/>
      <c r="M173" s="4">
        <f t="shared" si="103"/>
        <v>38</v>
      </c>
      <c r="N173" s="4">
        <f t="shared" si="104"/>
        <v>48.45990672342601</v>
      </c>
      <c r="O173" s="4">
        <f t="shared" si="105"/>
        <v>17.93233082706767</v>
      </c>
      <c r="P173" s="4">
        <f t="shared" si="106"/>
        <v>90</v>
      </c>
      <c r="Q173" s="4">
        <f t="shared" si="107"/>
        <v>94.85893326308097</v>
      </c>
    </row>
    <row r="174" spans="1:17" ht="15.75">
      <c r="A174" s="182" t="s">
        <v>359</v>
      </c>
      <c r="B174" s="15" t="s">
        <v>42</v>
      </c>
      <c r="C174" s="17">
        <f>K160</f>
        <v>1791.7108524498117</v>
      </c>
      <c r="D174" s="4">
        <f t="shared" si="96"/>
        <v>191.71085244981168</v>
      </c>
      <c r="E174" s="114">
        <v>6</v>
      </c>
      <c r="F174" s="4">
        <f t="shared" si="97"/>
        <v>77.14285714285714</v>
      </c>
      <c r="G174" s="4">
        <f t="shared" si="98"/>
        <v>70.94158164376535</v>
      </c>
      <c r="H174" s="4">
        <f t="shared" si="99"/>
        <v>0</v>
      </c>
      <c r="I174" s="114">
        <f t="shared" si="100"/>
        <v>6.201275499091793</v>
      </c>
      <c r="J174" s="4">
        <f t="shared" si="101"/>
        <v>197.91212794890347</v>
      </c>
      <c r="K174" s="186">
        <f t="shared" si="102"/>
        <v>1797.9121279489034</v>
      </c>
      <c r="L174" s="2"/>
      <c r="M174" s="4">
        <f t="shared" si="103"/>
        <v>38</v>
      </c>
      <c r="N174" s="4">
        <f t="shared" si="104"/>
        <v>48.45990672342601</v>
      </c>
      <c r="O174" s="4">
        <f t="shared" si="105"/>
        <v>17.93233082706767</v>
      </c>
      <c r="P174" s="4">
        <f t="shared" si="106"/>
        <v>90</v>
      </c>
      <c r="Q174" s="4">
        <f t="shared" si="107"/>
        <v>94.85893326308097</v>
      </c>
    </row>
    <row r="175" spans="1:17" ht="15.75">
      <c r="A175" s="182" t="s">
        <v>353</v>
      </c>
      <c r="B175" s="15" t="s">
        <v>42</v>
      </c>
      <c r="C175" s="17">
        <f>K161</f>
        <v>1791.7108524498117</v>
      </c>
      <c r="D175" s="4">
        <f t="shared" si="96"/>
        <v>191.71085244981168</v>
      </c>
      <c r="E175" s="114">
        <v>6</v>
      </c>
      <c r="F175" s="4">
        <f t="shared" si="97"/>
        <v>77.14285714285714</v>
      </c>
      <c r="G175" s="4">
        <f t="shared" si="98"/>
        <v>70.94158164376535</v>
      </c>
      <c r="H175" s="4">
        <f t="shared" si="99"/>
        <v>0</v>
      </c>
      <c r="I175" s="114">
        <f t="shared" si="100"/>
        <v>6.201275499091793</v>
      </c>
      <c r="J175" s="4">
        <f t="shared" si="101"/>
        <v>197.91212794890347</v>
      </c>
      <c r="K175" s="186">
        <f t="shared" si="102"/>
        <v>1797.9121279489034</v>
      </c>
      <c r="L175" s="2"/>
      <c r="M175" s="4">
        <f t="shared" si="103"/>
        <v>38</v>
      </c>
      <c r="N175" s="4">
        <f t="shared" si="104"/>
        <v>48.45990672342601</v>
      </c>
      <c r="O175" s="4">
        <f t="shared" si="105"/>
        <v>17.93233082706767</v>
      </c>
      <c r="P175" s="4">
        <f t="shared" si="106"/>
        <v>90</v>
      </c>
      <c r="Q175" s="4">
        <f t="shared" si="107"/>
        <v>94.85893326308097</v>
      </c>
    </row>
    <row r="176" spans="1:17" ht="15.75">
      <c r="A176" s="182" t="s">
        <v>34</v>
      </c>
      <c r="B176" s="15" t="s">
        <v>42</v>
      </c>
      <c r="C176" s="17">
        <f>K158</f>
        <v>1787.6322145619908</v>
      </c>
      <c r="D176" s="4">
        <f t="shared" si="96"/>
        <v>187.63221456199085</v>
      </c>
      <c r="E176" s="114">
        <v>5.5</v>
      </c>
      <c r="F176" s="4">
        <f t="shared" si="97"/>
        <v>70.71428571428571</v>
      </c>
      <c r="G176" s="4">
        <f t="shared" si="98"/>
        <v>69.43230337904141</v>
      </c>
      <c r="H176" s="4">
        <f t="shared" si="99"/>
        <v>0</v>
      </c>
      <c r="I176" s="114">
        <f t="shared" si="100"/>
        <v>1.2819823352442938</v>
      </c>
      <c r="J176" s="4">
        <f t="shared" si="101"/>
        <v>188.91419689723514</v>
      </c>
      <c r="K176" s="186">
        <f t="shared" si="102"/>
        <v>1788.9141968972351</v>
      </c>
      <c r="L176" s="2"/>
      <c r="M176" s="4">
        <f t="shared" si="103"/>
        <v>38</v>
      </c>
      <c r="N176" s="4">
        <f t="shared" si="104"/>
        <v>48.45990672342601</v>
      </c>
      <c r="O176" s="4">
        <f t="shared" si="105"/>
        <v>17.93233082706767</v>
      </c>
      <c r="P176" s="4">
        <f t="shared" si="106"/>
        <v>90</v>
      </c>
      <c r="Q176" s="4">
        <f t="shared" si="107"/>
        <v>94.85893326308097</v>
      </c>
    </row>
    <row r="177" spans="1:17" ht="15.75">
      <c r="A177" s="182" t="s">
        <v>351</v>
      </c>
      <c r="B177" s="2" t="s">
        <v>42</v>
      </c>
      <c r="C177" s="17">
        <v>1800</v>
      </c>
      <c r="D177" s="4">
        <f t="shared" si="96"/>
        <v>200</v>
      </c>
      <c r="E177" s="114">
        <v>5.5</v>
      </c>
      <c r="F177" s="4">
        <f t="shared" si="97"/>
        <v>70.71428571428571</v>
      </c>
      <c r="G177" s="4">
        <f t="shared" si="98"/>
        <v>74.00893662223662</v>
      </c>
      <c r="H177" s="4">
        <f t="shared" si="99"/>
        <v>0</v>
      </c>
      <c r="I177" s="114">
        <f t="shared" si="100"/>
        <v>-3.29465090795091</v>
      </c>
      <c r="J177" s="4">
        <f t="shared" si="101"/>
        <v>196.7053490920491</v>
      </c>
      <c r="K177" s="186">
        <f t="shared" si="102"/>
        <v>1796.7053490920491</v>
      </c>
      <c r="L177" s="2"/>
      <c r="M177" s="4">
        <f t="shared" si="103"/>
        <v>38</v>
      </c>
      <c r="N177" s="4">
        <f t="shared" si="104"/>
        <v>48.45990672342601</v>
      </c>
      <c r="O177" s="4">
        <f t="shared" si="105"/>
        <v>17.93233082706767</v>
      </c>
      <c r="P177" s="4">
        <f t="shared" si="106"/>
        <v>90</v>
      </c>
      <c r="Q177" s="4">
        <f t="shared" si="107"/>
        <v>94.85893326308097</v>
      </c>
    </row>
    <row r="178" spans="1:17" ht="15.75">
      <c r="A178" s="182" t="s">
        <v>58</v>
      </c>
      <c r="B178" s="2" t="s">
        <v>42</v>
      </c>
      <c r="C178" s="17">
        <f>K156</f>
        <v>1788.0961937849754</v>
      </c>
      <c r="D178" s="4">
        <f t="shared" si="96"/>
        <v>188.0961937849754</v>
      </c>
      <c r="E178" s="114">
        <v>5.5</v>
      </c>
      <c r="F178" s="4">
        <f t="shared" si="97"/>
        <v>70.71428571428571</v>
      </c>
      <c r="G178" s="4">
        <f t="shared" si="98"/>
        <v>69.60399642358091</v>
      </c>
      <c r="H178" s="4">
        <f t="shared" si="99"/>
        <v>0</v>
      </c>
      <c r="I178" s="114">
        <f t="shared" si="100"/>
        <v>1.1102892907047988</v>
      </c>
      <c r="J178" s="4">
        <f t="shared" si="101"/>
        <v>189.2064830756802</v>
      </c>
      <c r="K178" s="186">
        <f t="shared" si="102"/>
        <v>1789.2064830756801</v>
      </c>
      <c r="L178" s="2"/>
      <c r="M178" s="4">
        <f t="shared" si="103"/>
        <v>38</v>
      </c>
      <c r="N178" s="4">
        <f t="shared" si="104"/>
        <v>48.45990672342601</v>
      </c>
      <c r="O178" s="4">
        <f t="shared" si="105"/>
        <v>17.93233082706767</v>
      </c>
      <c r="P178" s="4">
        <f t="shared" si="106"/>
        <v>90</v>
      </c>
      <c r="Q178" s="4">
        <f t="shared" si="107"/>
        <v>94.85893326308097</v>
      </c>
    </row>
    <row r="179" spans="1:17" ht="15.75">
      <c r="A179" s="182" t="s">
        <v>337</v>
      </c>
      <c r="B179" s="146" t="s">
        <v>276</v>
      </c>
      <c r="C179" s="17">
        <f>K132</f>
        <v>1798.1802251408692</v>
      </c>
      <c r="D179" s="4">
        <f t="shared" si="96"/>
        <v>198.1802251408692</v>
      </c>
      <c r="E179" s="114">
        <v>5</v>
      </c>
      <c r="F179" s="4">
        <f t="shared" si="97"/>
        <v>64.28571428571429</v>
      </c>
      <c r="G179" s="4">
        <f t="shared" si="98"/>
        <v>73.33553861115587</v>
      </c>
      <c r="H179" s="4">
        <f t="shared" si="99"/>
        <v>0</v>
      </c>
      <c r="I179" s="114">
        <f t="shared" si="100"/>
        <v>-9.049824325441577</v>
      </c>
      <c r="J179" s="4">
        <f t="shared" si="101"/>
        <v>189.1304008154276</v>
      </c>
      <c r="K179" s="186">
        <f t="shared" si="102"/>
        <v>1789.1304008154275</v>
      </c>
      <c r="L179" s="2"/>
      <c r="M179" s="4">
        <f t="shared" si="103"/>
        <v>38</v>
      </c>
      <c r="N179" s="4">
        <f t="shared" si="104"/>
        <v>48.45990672342601</v>
      </c>
      <c r="O179" s="4">
        <f t="shared" si="105"/>
        <v>17.93233082706767</v>
      </c>
      <c r="P179" s="4">
        <f t="shared" si="106"/>
        <v>90</v>
      </c>
      <c r="Q179" s="4">
        <f t="shared" si="107"/>
        <v>94.85893326308097</v>
      </c>
    </row>
    <row r="180" spans="1:17" ht="15.75">
      <c r="A180" s="207"/>
      <c r="B180" s="205"/>
      <c r="C180" s="112"/>
      <c r="D180" s="46"/>
      <c r="E180" s="143"/>
      <c r="F180" s="46"/>
      <c r="G180" s="46"/>
      <c r="H180" s="46"/>
      <c r="I180" s="143"/>
      <c r="J180" s="46"/>
      <c r="K180" s="48"/>
      <c r="L180" s="47"/>
      <c r="M180" s="46"/>
      <c r="N180" s="46"/>
      <c r="O180" s="46"/>
      <c r="P180" s="46"/>
      <c r="Q180" s="46"/>
    </row>
    <row r="181" spans="1:17" ht="15.75">
      <c r="A181" s="54"/>
      <c r="B181" s="55"/>
      <c r="D181" s="9" t="s">
        <v>8</v>
      </c>
      <c r="F181" s="9" t="s">
        <v>12</v>
      </c>
      <c r="I181" s="46"/>
      <c r="J181" s="46"/>
      <c r="K181" s="48"/>
      <c r="L181" s="47"/>
      <c r="M181" s="46"/>
      <c r="N181" s="46"/>
      <c r="O181" s="46"/>
      <c r="P181" s="46"/>
      <c r="Q181" s="46"/>
    </row>
    <row r="182" spans="1:17" ht="15.75">
      <c r="A182" s="54"/>
      <c r="B182" s="55"/>
      <c r="D182" s="9">
        <v>1</v>
      </c>
      <c r="F182" s="9">
        <v>7</v>
      </c>
      <c r="I182" s="46"/>
      <c r="J182" s="46"/>
      <c r="K182" s="48"/>
      <c r="L182" s="47"/>
      <c r="M182" s="46"/>
      <c r="N182" s="46"/>
      <c r="O182" s="46"/>
      <c r="P182" s="46"/>
      <c r="Q182" s="46"/>
    </row>
    <row r="183" spans="1:17" ht="15.75">
      <c r="A183" s="54"/>
      <c r="B183" s="55"/>
      <c r="D183" s="13" t="s">
        <v>14</v>
      </c>
      <c r="F183" s="13" t="s">
        <v>15</v>
      </c>
      <c r="I183" s="46"/>
      <c r="J183" s="46"/>
      <c r="K183" s="48"/>
      <c r="L183" s="47"/>
      <c r="M183" s="46"/>
      <c r="N183" s="46"/>
      <c r="O183" s="46"/>
      <c r="P183" s="46"/>
      <c r="Q183" s="46"/>
    </row>
    <row r="184" spans="1:17" ht="16.5" thickBot="1">
      <c r="A184" s="21" t="s">
        <v>416</v>
      </c>
      <c r="B184" s="22"/>
      <c r="C184" s="22"/>
      <c r="D184" s="22"/>
      <c r="I184" s="46"/>
      <c r="J184" s="46"/>
      <c r="K184" s="48"/>
      <c r="L184" s="47"/>
      <c r="M184" s="46"/>
      <c r="N184" s="46"/>
      <c r="O184" s="46"/>
      <c r="P184" s="46"/>
      <c r="Q184" s="46"/>
    </row>
    <row r="185" spans="1:17" ht="15.75">
      <c r="A185" s="51" t="s">
        <v>64</v>
      </c>
      <c r="B185" s="51" t="s">
        <v>65</v>
      </c>
      <c r="C185" s="7" t="s">
        <v>0</v>
      </c>
      <c r="D185" s="2" t="s">
        <v>4</v>
      </c>
      <c r="E185" s="2" t="s">
        <v>11</v>
      </c>
      <c r="F185" s="2" t="s">
        <v>5</v>
      </c>
      <c r="G185" s="8" t="s">
        <v>3</v>
      </c>
      <c r="H185" s="8" t="s">
        <v>6</v>
      </c>
      <c r="I185" s="8" t="s">
        <v>7</v>
      </c>
      <c r="J185" s="10" t="s">
        <v>9</v>
      </c>
      <c r="K185" s="11" t="s">
        <v>10</v>
      </c>
      <c r="L185" s="19" t="s">
        <v>45</v>
      </c>
      <c r="M185" s="2" t="s">
        <v>66</v>
      </c>
      <c r="N185" s="8" t="s">
        <v>1</v>
      </c>
      <c r="O185" s="18" t="s">
        <v>2</v>
      </c>
      <c r="P185" s="8" t="s">
        <v>67</v>
      </c>
      <c r="Q185" s="8" t="s">
        <v>68</v>
      </c>
    </row>
    <row r="186" spans="1:17" ht="15.75">
      <c r="A186" s="182" t="s">
        <v>481</v>
      </c>
      <c r="B186" s="224" t="s">
        <v>276</v>
      </c>
      <c r="C186" s="17">
        <v>1800</v>
      </c>
      <c r="D186" s="4">
        <f aca="true" t="shared" si="108" ref="D186:D197">C186-1600</f>
        <v>200</v>
      </c>
      <c r="E186" s="224">
        <v>6.5</v>
      </c>
      <c r="F186" s="4">
        <f aca="true" t="shared" si="109" ref="F186:F197">E186*90/$F$107</f>
        <v>83.57142857142857</v>
      </c>
      <c r="G186" s="4">
        <f>(D186*O186)/N186</f>
        <v>73.91352555972685</v>
      </c>
      <c r="H186" s="4">
        <f>IF(G186&gt;P186,O186+(G186-O186)*(P186-O186)/(Q186-O186),0)</f>
        <v>0</v>
      </c>
      <c r="I186" s="114">
        <f>IF(H186&gt;0,$D$107*(F186-H186),$D$107*(F186-G186))</f>
        <v>9.65790301170172</v>
      </c>
      <c r="J186" s="4">
        <f>D186+I186</f>
        <v>209.6579030117017</v>
      </c>
      <c r="K186" s="186">
        <f aca="true" t="shared" si="110" ref="K186:K197">J186+1600</f>
        <v>1809.6579030117018</v>
      </c>
      <c r="L186" s="2"/>
      <c r="M186" s="4">
        <f>COUNTIF(C186:C197,"&gt;0")</f>
        <v>12</v>
      </c>
      <c r="N186" s="4">
        <f>(SUM(D186:D197))/M186</f>
        <v>195.6920009531632</v>
      </c>
      <c r="O186" s="4">
        <f>(SUM(F186:F197))/M186</f>
        <v>72.32142857142858</v>
      </c>
      <c r="P186" s="4">
        <f>F186</f>
        <v>83.57142857142857</v>
      </c>
      <c r="Q186" s="4">
        <f>MAX(G186:G197)</f>
        <v>80.71214399982578</v>
      </c>
    </row>
    <row r="187" spans="1:17" ht="15.75">
      <c r="A187" s="182" t="s">
        <v>412</v>
      </c>
      <c r="B187" s="224" t="s">
        <v>44</v>
      </c>
      <c r="C187" s="17">
        <f>F412</f>
        <v>1793.3283029530864</v>
      </c>
      <c r="D187" s="4">
        <f t="shared" si="108"/>
        <v>193.32830295308645</v>
      </c>
      <c r="E187" s="224">
        <v>6.5</v>
      </c>
      <c r="F187" s="4">
        <f t="shared" si="109"/>
        <v>83.57142857142857</v>
      </c>
      <c r="G187" s="4">
        <f aca="true" t="shared" si="111" ref="G187:G197">(D187*O187)/N187</f>
        <v>71.44788230870785</v>
      </c>
      <c r="H187" s="4">
        <f aca="true" t="shared" si="112" ref="H187:H197">IF(G187&gt;P187,O187+(G187-O187)*(P187-O187)/(Q187-O187),0)</f>
        <v>0</v>
      </c>
      <c r="I187" s="114">
        <f aca="true" t="shared" si="113" ref="I187:I197">IF(H187&gt;0,$D$107*(F187-H187),$D$107*(F187-G187))</f>
        <v>12.123546262720723</v>
      </c>
      <c r="J187" s="4">
        <f aca="true" t="shared" si="114" ref="J187:J197">D187+I187</f>
        <v>205.45184921580716</v>
      </c>
      <c r="K187" s="186">
        <f t="shared" si="110"/>
        <v>1805.4518492158072</v>
      </c>
      <c r="L187" s="2"/>
      <c r="M187" s="4">
        <f aca="true" t="shared" si="115" ref="M187:M194">M186</f>
        <v>12</v>
      </c>
      <c r="N187" s="4">
        <f aca="true" t="shared" si="116" ref="N187:N194">N186</f>
        <v>195.6920009531632</v>
      </c>
      <c r="O187" s="4">
        <f aca="true" t="shared" si="117" ref="O187:O194">O186</f>
        <v>72.32142857142858</v>
      </c>
      <c r="P187" s="4">
        <f aca="true" t="shared" si="118" ref="P187:P194">P186</f>
        <v>83.57142857142857</v>
      </c>
      <c r="Q187" s="4">
        <f aca="true" t="shared" si="119" ref="Q187:Q194">Q186</f>
        <v>80.71214399982578</v>
      </c>
    </row>
    <row r="188" spans="1:17" ht="15.75">
      <c r="A188" s="182" t="s">
        <v>85</v>
      </c>
      <c r="B188" s="224" t="s">
        <v>44</v>
      </c>
      <c r="C188" s="17">
        <v>1818.396141676682</v>
      </c>
      <c r="D188" s="4">
        <f t="shared" si="108"/>
        <v>218.39614167668196</v>
      </c>
      <c r="E188" s="224">
        <v>6</v>
      </c>
      <c r="F188" s="4">
        <f t="shared" si="109"/>
        <v>77.14285714285714</v>
      </c>
      <c r="G188" s="4">
        <f t="shared" si="111"/>
        <v>80.71214399982578</v>
      </c>
      <c r="H188" s="4">
        <f t="shared" si="112"/>
        <v>0</v>
      </c>
      <c r="I188" s="114">
        <f t="shared" si="113"/>
        <v>-3.5692868569686453</v>
      </c>
      <c r="J188" s="4">
        <f t="shared" si="114"/>
        <v>214.82685481971333</v>
      </c>
      <c r="K188" s="186">
        <f t="shared" si="110"/>
        <v>1814.8268548197134</v>
      </c>
      <c r="L188" s="2"/>
      <c r="M188" s="4">
        <f t="shared" si="115"/>
        <v>12</v>
      </c>
      <c r="N188" s="4">
        <f t="shared" si="116"/>
        <v>195.6920009531632</v>
      </c>
      <c r="O188" s="4">
        <f t="shared" si="117"/>
        <v>72.32142857142858</v>
      </c>
      <c r="P188" s="4">
        <f t="shared" si="118"/>
        <v>83.57142857142857</v>
      </c>
      <c r="Q188" s="4">
        <f t="shared" si="119"/>
        <v>80.71214399982578</v>
      </c>
    </row>
    <row r="189" spans="1:17" ht="15.75">
      <c r="A189" s="182" t="s">
        <v>413</v>
      </c>
      <c r="B189" s="224" t="s">
        <v>276</v>
      </c>
      <c r="C189" s="17">
        <f>K440</f>
        <v>1804.5679953069546</v>
      </c>
      <c r="D189" s="4">
        <f t="shared" si="108"/>
        <v>204.56799530695457</v>
      </c>
      <c r="E189" s="224">
        <v>6</v>
      </c>
      <c r="F189" s="4">
        <f t="shared" si="109"/>
        <v>77.14285714285714</v>
      </c>
      <c r="G189" s="4">
        <f t="shared" si="111"/>
        <v>75.60170874911334</v>
      </c>
      <c r="H189" s="4">
        <f t="shared" si="112"/>
        <v>0</v>
      </c>
      <c r="I189" s="114">
        <f t="shared" si="113"/>
        <v>1.5411483937437964</v>
      </c>
      <c r="J189" s="4">
        <f t="shared" si="114"/>
        <v>206.10914370069838</v>
      </c>
      <c r="K189" s="186">
        <f t="shared" si="110"/>
        <v>1806.1091437006985</v>
      </c>
      <c r="L189" s="2"/>
      <c r="M189" s="4">
        <f t="shared" si="115"/>
        <v>12</v>
      </c>
      <c r="N189" s="4">
        <f t="shared" si="116"/>
        <v>195.6920009531632</v>
      </c>
      <c r="O189" s="4">
        <f t="shared" si="117"/>
        <v>72.32142857142858</v>
      </c>
      <c r="P189" s="4">
        <f t="shared" si="118"/>
        <v>83.57142857142857</v>
      </c>
      <c r="Q189" s="4">
        <f t="shared" si="119"/>
        <v>80.71214399982578</v>
      </c>
    </row>
    <row r="190" spans="1:17" ht="15.75">
      <c r="A190" s="182" t="s">
        <v>400</v>
      </c>
      <c r="B190" s="224" t="s">
        <v>44</v>
      </c>
      <c r="C190" s="17">
        <v>1789.2064830756801</v>
      </c>
      <c r="D190" s="4">
        <f t="shared" si="108"/>
        <v>189.20648307568013</v>
      </c>
      <c r="E190" s="224">
        <v>6</v>
      </c>
      <c r="F190" s="4">
        <f t="shared" si="109"/>
        <v>77.14285714285714</v>
      </c>
      <c r="G190" s="4">
        <f t="shared" si="111"/>
        <v>69.92459111440154</v>
      </c>
      <c r="H190" s="4">
        <f t="shared" si="112"/>
        <v>0</v>
      </c>
      <c r="I190" s="114">
        <f t="shared" si="113"/>
        <v>7.218266028455602</v>
      </c>
      <c r="J190" s="4">
        <f t="shared" si="114"/>
        <v>196.42474910413574</v>
      </c>
      <c r="K190" s="186">
        <f t="shared" si="110"/>
        <v>1796.4247491041358</v>
      </c>
      <c r="L190" s="2"/>
      <c r="M190" s="4">
        <f t="shared" si="115"/>
        <v>12</v>
      </c>
      <c r="N190" s="4">
        <f t="shared" si="116"/>
        <v>195.6920009531632</v>
      </c>
      <c r="O190" s="4">
        <f t="shared" si="117"/>
        <v>72.32142857142858</v>
      </c>
      <c r="P190" s="4">
        <f t="shared" si="118"/>
        <v>83.57142857142857</v>
      </c>
      <c r="Q190" s="4">
        <f t="shared" si="119"/>
        <v>80.71214399982578</v>
      </c>
    </row>
    <row r="191" spans="1:17" ht="15.75">
      <c r="A191" s="182" t="s">
        <v>254</v>
      </c>
      <c r="B191" s="224" t="s">
        <v>44</v>
      </c>
      <c r="C191" s="17">
        <f>J409</f>
        <v>1762.457325200105</v>
      </c>
      <c r="D191" s="4">
        <f t="shared" si="108"/>
        <v>162.45732520010506</v>
      </c>
      <c r="E191" s="224">
        <v>5.5</v>
      </c>
      <c r="F191" s="4">
        <f t="shared" si="109"/>
        <v>70.71428571428571</v>
      </c>
      <c r="G191" s="4">
        <f t="shared" si="111"/>
        <v>60.0389682927141</v>
      </c>
      <c r="H191" s="4">
        <f t="shared" si="112"/>
        <v>0</v>
      </c>
      <c r="I191" s="114">
        <f t="shared" si="113"/>
        <v>10.675317421571606</v>
      </c>
      <c r="J191" s="4">
        <f t="shared" si="114"/>
        <v>173.13264262167667</v>
      </c>
      <c r="K191" s="186">
        <f t="shared" si="110"/>
        <v>1773.1326426216767</v>
      </c>
      <c r="L191" s="2"/>
      <c r="M191" s="4">
        <f t="shared" si="115"/>
        <v>12</v>
      </c>
      <c r="N191" s="4">
        <f t="shared" si="116"/>
        <v>195.6920009531632</v>
      </c>
      <c r="O191" s="4">
        <f t="shared" si="117"/>
        <v>72.32142857142858</v>
      </c>
      <c r="P191" s="4">
        <f t="shared" si="118"/>
        <v>83.57142857142857</v>
      </c>
      <c r="Q191" s="4">
        <f t="shared" si="119"/>
        <v>80.71214399982578</v>
      </c>
    </row>
    <row r="192" spans="1:17" ht="15.75">
      <c r="A192" s="182" t="s">
        <v>102</v>
      </c>
      <c r="B192" s="224" t="s">
        <v>44</v>
      </c>
      <c r="C192" s="17">
        <f>J386</f>
        <v>1794.0277194214455</v>
      </c>
      <c r="D192" s="4">
        <f t="shared" si="108"/>
        <v>194.02771942144545</v>
      </c>
      <c r="E192" s="224">
        <v>5.5</v>
      </c>
      <c r="F192" s="4">
        <f t="shared" si="109"/>
        <v>70.71428571428571</v>
      </c>
      <c r="G192" s="4">
        <f t="shared" si="111"/>
        <v>71.70636399376258</v>
      </c>
      <c r="H192" s="4">
        <f t="shared" si="112"/>
        <v>0</v>
      </c>
      <c r="I192" s="114">
        <f t="shared" si="113"/>
        <v>-0.9920782794768712</v>
      </c>
      <c r="J192" s="4">
        <f t="shared" si="114"/>
        <v>193.0356411419686</v>
      </c>
      <c r="K192" s="186">
        <f t="shared" si="110"/>
        <v>1793.0356411419687</v>
      </c>
      <c r="L192" s="2"/>
      <c r="M192" s="4">
        <f t="shared" si="115"/>
        <v>12</v>
      </c>
      <c r="N192" s="4">
        <f t="shared" si="116"/>
        <v>195.6920009531632</v>
      </c>
      <c r="O192" s="4">
        <f t="shared" si="117"/>
        <v>72.32142857142858</v>
      </c>
      <c r="P192" s="4">
        <f t="shared" si="118"/>
        <v>83.57142857142857</v>
      </c>
      <c r="Q192" s="4">
        <f t="shared" si="119"/>
        <v>80.71214399982578</v>
      </c>
    </row>
    <row r="193" spans="1:17" ht="15.75">
      <c r="A193" s="182" t="s">
        <v>397</v>
      </c>
      <c r="B193" s="224" t="s">
        <v>44</v>
      </c>
      <c r="C193" s="17">
        <v>1797.9121279489036</v>
      </c>
      <c r="D193" s="4">
        <f t="shared" si="108"/>
        <v>197.91212794890362</v>
      </c>
      <c r="E193" s="224">
        <v>5.5</v>
      </c>
      <c r="F193" s="4">
        <f t="shared" si="109"/>
        <v>70.71428571428571</v>
      </c>
      <c r="G193" s="4">
        <f t="shared" si="111"/>
        <v>73.14191563865609</v>
      </c>
      <c r="H193" s="4">
        <f t="shared" si="112"/>
        <v>0</v>
      </c>
      <c r="I193" s="114">
        <f t="shared" si="113"/>
        <v>-2.427629924370379</v>
      </c>
      <c r="J193" s="4">
        <f t="shared" si="114"/>
        <v>195.48449802453325</v>
      </c>
      <c r="K193" s="186">
        <f t="shared" si="110"/>
        <v>1795.4844980245332</v>
      </c>
      <c r="L193" s="2"/>
      <c r="M193" s="4">
        <f t="shared" si="115"/>
        <v>12</v>
      </c>
      <c r="N193" s="4">
        <f t="shared" si="116"/>
        <v>195.6920009531632</v>
      </c>
      <c r="O193" s="4">
        <f t="shared" si="117"/>
        <v>72.32142857142858</v>
      </c>
      <c r="P193" s="4">
        <f t="shared" si="118"/>
        <v>83.57142857142857</v>
      </c>
      <c r="Q193" s="4">
        <f t="shared" si="119"/>
        <v>80.71214399982578</v>
      </c>
    </row>
    <row r="194" spans="1:17" ht="15.75">
      <c r="A194" s="182" t="s">
        <v>79</v>
      </c>
      <c r="B194" s="224" t="s">
        <v>44</v>
      </c>
      <c r="C194" s="17">
        <v>1788.9141968972351</v>
      </c>
      <c r="D194" s="4">
        <f t="shared" si="108"/>
        <v>188.91419689723512</v>
      </c>
      <c r="E194" s="224">
        <v>5</v>
      </c>
      <c r="F194" s="4">
        <f t="shared" si="109"/>
        <v>64.28571428571429</v>
      </c>
      <c r="G194" s="4">
        <f t="shared" si="111"/>
        <v>69.81657160479529</v>
      </c>
      <c r="H194" s="4">
        <f t="shared" si="112"/>
        <v>0</v>
      </c>
      <c r="I194" s="114">
        <f t="shared" si="113"/>
        <v>-5.530857319080994</v>
      </c>
      <c r="J194" s="4">
        <f t="shared" si="114"/>
        <v>183.3833395781541</v>
      </c>
      <c r="K194" s="186">
        <f t="shared" si="110"/>
        <v>1783.3833395781542</v>
      </c>
      <c r="L194" s="2"/>
      <c r="M194" s="4">
        <f t="shared" si="115"/>
        <v>12</v>
      </c>
      <c r="N194" s="4">
        <f t="shared" si="116"/>
        <v>195.6920009531632</v>
      </c>
      <c r="O194" s="4">
        <f t="shared" si="117"/>
        <v>72.32142857142858</v>
      </c>
      <c r="P194" s="4">
        <f t="shared" si="118"/>
        <v>83.57142857142857</v>
      </c>
      <c r="Q194" s="4">
        <f t="shared" si="119"/>
        <v>80.71214399982578</v>
      </c>
    </row>
    <row r="195" spans="1:17" ht="15.75">
      <c r="A195" s="182" t="s">
        <v>414</v>
      </c>
      <c r="B195" s="224" t="s">
        <v>44</v>
      </c>
      <c r="C195" s="17">
        <v>1800</v>
      </c>
      <c r="D195" s="4">
        <f t="shared" si="108"/>
        <v>200</v>
      </c>
      <c r="E195" s="224">
        <v>5</v>
      </c>
      <c r="F195" s="4">
        <f t="shared" si="109"/>
        <v>64.28571428571429</v>
      </c>
      <c r="G195" s="4">
        <f t="shared" si="111"/>
        <v>73.91352555972685</v>
      </c>
      <c r="H195" s="4">
        <f t="shared" si="112"/>
        <v>0</v>
      </c>
      <c r="I195" s="114">
        <f t="shared" si="113"/>
        <v>-9.627811274012558</v>
      </c>
      <c r="J195" s="4">
        <f t="shared" si="114"/>
        <v>190.37218872598743</v>
      </c>
      <c r="K195" s="186">
        <f t="shared" si="110"/>
        <v>1790.3721887259874</v>
      </c>
      <c r="L195" s="2"/>
      <c r="M195" s="4">
        <f aca="true" t="shared" si="120" ref="M195:Q197">M194</f>
        <v>12</v>
      </c>
      <c r="N195" s="4">
        <f t="shared" si="120"/>
        <v>195.6920009531632</v>
      </c>
      <c r="O195" s="4">
        <f t="shared" si="120"/>
        <v>72.32142857142858</v>
      </c>
      <c r="P195" s="4">
        <f t="shared" si="120"/>
        <v>83.57142857142857</v>
      </c>
      <c r="Q195" s="4">
        <f t="shared" si="120"/>
        <v>80.71214399982578</v>
      </c>
    </row>
    <row r="196" spans="1:17" ht="15.75">
      <c r="A196" s="182" t="s">
        <v>415</v>
      </c>
      <c r="B196" s="224" t="s">
        <v>44</v>
      </c>
      <c r="C196" s="17">
        <v>1797.9121279489034</v>
      </c>
      <c r="D196" s="4">
        <f t="shared" si="108"/>
        <v>197.9121279489034</v>
      </c>
      <c r="E196" s="224">
        <v>5</v>
      </c>
      <c r="F196" s="4">
        <f t="shared" si="109"/>
        <v>64.28571428571429</v>
      </c>
      <c r="G196" s="4">
        <f t="shared" si="111"/>
        <v>73.141915638656</v>
      </c>
      <c r="H196" s="4">
        <f t="shared" si="112"/>
        <v>0</v>
      </c>
      <c r="I196" s="114">
        <f t="shared" si="113"/>
        <v>-8.85620135294171</v>
      </c>
      <c r="J196" s="4">
        <f t="shared" si="114"/>
        <v>189.0559265959617</v>
      </c>
      <c r="K196" s="186">
        <f t="shared" si="110"/>
        <v>1789.0559265959616</v>
      </c>
      <c r="L196" s="2"/>
      <c r="M196" s="4">
        <f t="shared" si="120"/>
        <v>12</v>
      </c>
      <c r="N196" s="4">
        <f t="shared" si="120"/>
        <v>195.6920009531632</v>
      </c>
      <c r="O196" s="4">
        <f t="shared" si="120"/>
        <v>72.32142857142858</v>
      </c>
      <c r="P196" s="4">
        <f t="shared" si="120"/>
        <v>83.57142857142857</v>
      </c>
      <c r="Q196" s="4">
        <f t="shared" si="120"/>
        <v>80.71214399982578</v>
      </c>
    </row>
    <row r="197" spans="1:17" ht="15.75">
      <c r="A197" s="182" t="s">
        <v>75</v>
      </c>
      <c r="B197" s="224" t="s">
        <v>44</v>
      </c>
      <c r="C197" s="17">
        <f>J393</f>
        <v>1801.5815910089623</v>
      </c>
      <c r="D197" s="4">
        <f t="shared" si="108"/>
        <v>201.58159100896228</v>
      </c>
      <c r="E197" s="224">
        <v>5</v>
      </c>
      <c r="F197" s="4">
        <f t="shared" si="109"/>
        <v>64.28571428571429</v>
      </c>
      <c r="G197" s="4">
        <f t="shared" si="111"/>
        <v>74.49803039705668</v>
      </c>
      <c r="H197" s="4">
        <f t="shared" si="112"/>
        <v>0</v>
      </c>
      <c r="I197" s="114">
        <f t="shared" si="113"/>
        <v>-10.212316111342389</v>
      </c>
      <c r="J197" s="4">
        <f t="shared" si="114"/>
        <v>191.3692748976199</v>
      </c>
      <c r="K197" s="186">
        <f t="shared" si="110"/>
        <v>1791.36927489762</v>
      </c>
      <c r="L197" s="2"/>
      <c r="M197" s="4">
        <f t="shared" si="120"/>
        <v>12</v>
      </c>
      <c r="N197" s="4">
        <f t="shared" si="120"/>
        <v>195.6920009531632</v>
      </c>
      <c r="O197" s="4">
        <f t="shared" si="120"/>
        <v>72.32142857142858</v>
      </c>
      <c r="P197" s="4">
        <f t="shared" si="120"/>
        <v>83.57142857142857</v>
      </c>
      <c r="Q197" s="4">
        <f t="shared" si="120"/>
        <v>80.71214399982578</v>
      </c>
    </row>
    <row r="198" spans="1:17" ht="15.75">
      <c r="A198" s="207"/>
      <c r="B198" s="254"/>
      <c r="C198" s="112"/>
      <c r="D198" s="46"/>
      <c r="E198" s="254"/>
      <c r="F198" s="46"/>
      <c r="G198" s="46"/>
      <c r="H198" s="46"/>
      <c r="I198" s="143"/>
      <c r="J198" s="46"/>
      <c r="K198" s="48"/>
      <c r="L198" s="47"/>
      <c r="M198" s="46"/>
      <c r="N198" s="46"/>
      <c r="O198" s="46"/>
      <c r="P198" s="46"/>
      <c r="Q198" s="46"/>
    </row>
    <row r="199" spans="1:17" ht="15.75">
      <c r="A199" s="207"/>
      <c r="B199" s="254"/>
      <c r="C199" s="112"/>
      <c r="D199" s="9" t="s">
        <v>8</v>
      </c>
      <c r="F199" s="9" t="s">
        <v>12</v>
      </c>
      <c r="I199" s="143"/>
      <c r="J199" s="46"/>
      <c r="K199" s="48"/>
      <c r="L199" s="47"/>
      <c r="M199" s="46"/>
      <c r="N199" s="46"/>
      <c r="O199" s="46"/>
      <c r="P199" s="46"/>
      <c r="Q199" s="46"/>
    </row>
    <row r="200" spans="1:17" ht="15.75">
      <c r="A200" s="207"/>
      <c r="B200" s="254"/>
      <c r="C200" s="112"/>
      <c r="D200" s="9">
        <v>2</v>
      </c>
      <c r="F200" s="9">
        <v>28</v>
      </c>
      <c r="I200" s="143"/>
      <c r="J200" s="46"/>
      <c r="K200" s="48"/>
      <c r="L200" s="47"/>
      <c r="M200" s="46"/>
      <c r="N200" s="46"/>
      <c r="O200" s="46"/>
      <c r="P200" s="46"/>
      <c r="Q200" s="46"/>
    </row>
    <row r="201" spans="1:17" ht="15.75">
      <c r="A201" s="207"/>
      <c r="B201" s="254"/>
      <c r="C201" s="112"/>
      <c r="D201" s="13" t="s">
        <v>14</v>
      </c>
      <c r="F201" s="13" t="s">
        <v>15</v>
      </c>
      <c r="I201" s="143"/>
      <c r="J201" s="46"/>
      <c r="K201" s="48"/>
      <c r="L201" s="47"/>
      <c r="M201" s="46"/>
      <c r="N201" s="46"/>
      <c r="O201" s="46"/>
      <c r="P201" s="46"/>
      <c r="Q201" s="46"/>
    </row>
    <row r="202" spans="1:13" ht="16.5" thickBot="1">
      <c r="A202" s="21" t="s">
        <v>479</v>
      </c>
      <c r="B202" s="22"/>
      <c r="C202" s="22"/>
      <c r="D202" s="22"/>
      <c r="M202" t="s">
        <v>69</v>
      </c>
    </row>
    <row r="203" spans="1:17" ht="15.75">
      <c r="A203" s="2" t="s">
        <v>64</v>
      </c>
      <c r="B203" s="2" t="s">
        <v>65</v>
      </c>
      <c r="C203" s="7" t="s">
        <v>0</v>
      </c>
      <c r="D203" s="2" t="s">
        <v>4</v>
      </c>
      <c r="E203" s="2" t="s">
        <v>11</v>
      </c>
      <c r="F203" s="2" t="s">
        <v>5</v>
      </c>
      <c r="G203" s="8" t="s">
        <v>3</v>
      </c>
      <c r="H203" s="8" t="s">
        <v>6</v>
      </c>
      <c r="I203" s="8" t="s">
        <v>7</v>
      </c>
      <c r="J203" s="10" t="s">
        <v>9</v>
      </c>
      <c r="K203" s="11" t="s">
        <v>10</v>
      </c>
      <c r="L203" s="19" t="s">
        <v>45</v>
      </c>
      <c r="M203" s="2" t="s">
        <v>66</v>
      </c>
      <c r="N203" s="8" t="s">
        <v>1</v>
      </c>
      <c r="O203" s="18" t="s">
        <v>2</v>
      </c>
      <c r="P203" s="8" t="s">
        <v>67</v>
      </c>
      <c r="Q203" s="8" t="s">
        <v>68</v>
      </c>
    </row>
    <row r="204" spans="1:17" ht="15.75">
      <c r="A204" s="247" t="s">
        <v>469</v>
      </c>
      <c r="B204" s="248" t="s">
        <v>333</v>
      </c>
      <c r="C204" s="271">
        <v>1880.2550719409223</v>
      </c>
      <c r="D204" s="4">
        <f aca="true" t="shared" si="121" ref="D204:D220">C204-1600</f>
        <v>280.25507194092233</v>
      </c>
      <c r="E204" s="248">
        <v>26</v>
      </c>
      <c r="F204" s="6">
        <f>E204*90/$F$4</f>
        <v>83.57142857142857</v>
      </c>
      <c r="G204" s="6">
        <f>(D204*O204)/N204</f>
        <v>104.85752814157794</v>
      </c>
      <c r="H204" s="6">
        <f>IF(G204&gt;P204,O204+(G204-O204)*(P204-O204)/(Q204-O204),0)</f>
        <v>83.57142857142857</v>
      </c>
      <c r="I204" s="6">
        <f>IF(H204&gt;0,$D$4*(F204-H204),$D$4*(F204-G204))</f>
        <v>0</v>
      </c>
      <c r="J204" s="6">
        <f>D204+I204</f>
        <v>280.25507194092233</v>
      </c>
      <c r="K204" s="58">
        <f>J204+1600</f>
        <v>1880.2550719409223</v>
      </c>
      <c r="L204" s="19"/>
      <c r="M204" s="4">
        <v>17</v>
      </c>
      <c r="N204" s="4">
        <f>(SUM(D204:D220))/M204</f>
        <v>198.60124763577775</v>
      </c>
      <c r="O204" s="4">
        <f>(SUM(F204:F220))/M204</f>
        <v>74.30672268907563</v>
      </c>
      <c r="P204" s="4">
        <f>F204</f>
        <v>83.57142857142857</v>
      </c>
      <c r="Q204" s="4">
        <f>MAX(G204:G220)</f>
        <v>104.85752814157794</v>
      </c>
    </row>
    <row r="205" spans="1:17" ht="15.75">
      <c r="A205" s="247" t="s">
        <v>470</v>
      </c>
      <c r="B205" s="248" t="s">
        <v>44</v>
      </c>
      <c r="C205" s="17">
        <v>1800</v>
      </c>
      <c r="D205" s="4">
        <f t="shared" si="121"/>
        <v>200</v>
      </c>
      <c r="E205" s="248">
        <v>25.5</v>
      </c>
      <c r="F205" s="6">
        <f aca="true" t="shared" si="122" ref="F205:F220">E205*90/$F$4</f>
        <v>81.96428571428571</v>
      </c>
      <c r="G205" s="6">
        <f aca="true" t="shared" si="123" ref="G205:G220">(D205*O205)/N205</f>
        <v>74.83006635018678</v>
      </c>
      <c r="H205" s="6">
        <f aca="true" t="shared" si="124" ref="H205:H220">IF(G205&gt;P205,O205+(G205-O205)*(P205-O205)/(Q205-O205),0)</f>
        <v>0</v>
      </c>
      <c r="I205" s="6">
        <f aca="true" t="shared" si="125" ref="I205:I220">IF(H205&gt;0,$D$4*(F205-H205),$D$4*(F205-G205))</f>
        <v>14.26843872819785</v>
      </c>
      <c r="J205" s="6">
        <f aca="true" t="shared" si="126" ref="J205:J220">D205+I205</f>
        <v>214.26843872819785</v>
      </c>
      <c r="K205" s="58">
        <f aca="true" t="shared" si="127" ref="K205:K220">J205+1600</f>
        <v>1814.268438728198</v>
      </c>
      <c r="L205" s="19"/>
      <c r="M205" s="4">
        <f>M204</f>
        <v>17</v>
      </c>
      <c r="N205" s="4">
        <f>N204</f>
        <v>198.60124763577775</v>
      </c>
      <c r="O205" s="4">
        <f>O204</f>
        <v>74.30672268907563</v>
      </c>
      <c r="P205" s="4">
        <f>P204</f>
        <v>83.57142857142857</v>
      </c>
      <c r="Q205" s="4">
        <f>Q204</f>
        <v>104.85752814157794</v>
      </c>
    </row>
    <row r="206" spans="1:17" ht="15.75">
      <c r="A206" s="247" t="s">
        <v>448</v>
      </c>
      <c r="B206" s="248" t="s">
        <v>44</v>
      </c>
      <c r="C206" s="271">
        <v>1783.3833395781542</v>
      </c>
      <c r="D206" s="4">
        <f t="shared" si="121"/>
        <v>183.38333957815416</v>
      </c>
      <c r="E206" s="248">
        <v>25</v>
      </c>
      <c r="F206" s="6">
        <f t="shared" si="122"/>
        <v>80.35714285714286</v>
      </c>
      <c r="G206" s="6">
        <f t="shared" si="123"/>
        <v>68.61293734076055</v>
      </c>
      <c r="H206" s="6">
        <f t="shared" si="124"/>
        <v>0</v>
      </c>
      <c r="I206" s="6">
        <f t="shared" si="125"/>
        <v>23.488411032764617</v>
      </c>
      <c r="J206" s="6">
        <f t="shared" si="126"/>
        <v>206.87175061091878</v>
      </c>
      <c r="K206" s="58">
        <f t="shared" si="127"/>
        <v>1806.8717506109188</v>
      </c>
      <c r="L206" s="19"/>
      <c r="M206" s="4">
        <f aca="true" t="shared" si="128" ref="M206:M220">M205</f>
        <v>17</v>
      </c>
      <c r="N206" s="4">
        <f aca="true" t="shared" si="129" ref="N206:N220">N205</f>
        <v>198.60124763577775</v>
      </c>
      <c r="O206" s="4">
        <f aca="true" t="shared" si="130" ref="O206:O220">O205</f>
        <v>74.30672268907563</v>
      </c>
      <c r="P206" s="4">
        <f aca="true" t="shared" si="131" ref="P206:P220">P205</f>
        <v>83.57142857142857</v>
      </c>
      <c r="Q206" s="4">
        <f aca="true" t="shared" si="132" ref="Q206:Q220">Q205</f>
        <v>104.85752814157794</v>
      </c>
    </row>
    <row r="207" spans="1:17" ht="15.75">
      <c r="A207" s="247" t="s">
        <v>422</v>
      </c>
      <c r="B207" s="248" t="s">
        <v>44</v>
      </c>
      <c r="C207" s="271">
        <v>1791.36927489762</v>
      </c>
      <c r="D207" s="4">
        <f t="shared" si="121"/>
        <v>191.36927489762002</v>
      </c>
      <c r="E207" s="248">
        <v>25</v>
      </c>
      <c r="F207" s="6">
        <f t="shared" si="122"/>
        <v>80.35714285714286</v>
      </c>
      <c r="G207" s="6">
        <f t="shared" si="123"/>
        <v>71.60087768988019</v>
      </c>
      <c r="H207" s="6">
        <f t="shared" si="124"/>
        <v>0</v>
      </c>
      <c r="I207" s="6">
        <f t="shared" si="125"/>
        <v>17.512530334525337</v>
      </c>
      <c r="J207" s="6">
        <f t="shared" si="126"/>
        <v>208.88180523214535</v>
      </c>
      <c r="K207" s="58">
        <f t="shared" si="127"/>
        <v>1808.8818052321453</v>
      </c>
      <c r="L207" s="19"/>
      <c r="M207" s="4">
        <f t="shared" si="128"/>
        <v>17</v>
      </c>
      <c r="N207" s="4">
        <f t="shared" si="129"/>
        <v>198.60124763577775</v>
      </c>
      <c r="O207" s="4">
        <f t="shared" si="130"/>
        <v>74.30672268907563</v>
      </c>
      <c r="P207" s="4">
        <f t="shared" si="131"/>
        <v>83.57142857142857</v>
      </c>
      <c r="Q207" s="4">
        <f t="shared" si="132"/>
        <v>104.85752814157794</v>
      </c>
    </row>
    <row r="208" spans="1:17" ht="15.75">
      <c r="A208" s="247" t="s">
        <v>471</v>
      </c>
      <c r="B208" s="248" t="s">
        <v>276</v>
      </c>
      <c r="C208" s="271">
        <v>1779.2390429942388</v>
      </c>
      <c r="D208" s="4">
        <f t="shared" si="121"/>
        <v>179.23904299423884</v>
      </c>
      <c r="E208" s="248">
        <v>25</v>
      </c>
      <c r="F208" s="6">
        <f t="shared" si="122"/>
        <v>80.35714285714286</v>
      </c>
      <c r="G208" s="6">
        <f t="shared" si="123"/>
        <v>67.06234739901437</v>
      </c>
      <c r="H208" s="6">
        <f t="shared" si="124"/>
        <v>0</v>
      </c>
      <c r="I208" s="6">
        <f t="shared" si="125"/>
        <v>26.58959091625698</v>
      </c>
      <c r="J208" s="6">
        <f t="shared" si="126"/>
        <v>205.82863391049582</v>
      </c>
      <c r="K208" s="58">
        <f t="shared" si="127"/>
        <v>1805.828633910496</v>
      </c>
      <c r="L208" s="19"/>
      <c r="M208" s="4">
        <f t="shared" si="128"/>
        <v>17</v>
      </c>
      <c r="N208" s="4">
        <f t="shared" si="129"/>
        <v>198.60124763577775</v>
      </c>
      <c r="O208" s="4">
        <f t="shared" si="130"/>
        <v>74.30672268907563</v>
      </c>
      <c r="P208" s="4">
        <f t="shared" si="131"/>
        <v>83.57142857142857</v>
      </c>
      <c r="Q208" s="4">
        <f t="shared" si="132"/>
        <v>104.85752814157794</v>
      </c>
    </row>
    <row r="209" spans="1:17" ht="15.75">
      <c r="A209" s="247" t="s">
        <v>472</v>
      </c>
      <c r="B209" s="248" t="s">
        <v>44</v>
      </c>
      <c r="C209" s="271">
        <v>1830.7990629351943</v>
      </c>
      <c r="D209" s="4">
        <f t="shared" si="121"/>
        <v>230.79906293519434</v>
      </c>
      <c r="E209" s="248">
        <v>25</v>
      </c>
      <c r="F209" s="6">
        <f t="shared" si="122"/>
        <v>80.35714285714286</v>
      </c>
      <c r="G209" s="6">
        <f t="shared" si="123"/>
        <v>86.35354596500765</v>
      </c>
      <c r="H209" s="6">
        <f t="shared" si="124"/>
        <v>77.95999051017172</v>
      </c>
      <c r="I209" s="6">
        <f t="shared" si="125"/>
        <v>4.79430469394228</v>
      </c>
      <c r="J209" s="6">
        <f t="shared" si="126"/>
        <v>235.59336762913662</v>
      </c>
      <c r="K209" s="58">
        <f t="shared" si="127"/>
        <v>1835.5933676291365</v>
      </c>
      <c r="L209" s="19"/>
      <c r="M209" s="4">
        <f t="shared" si="128"/>
        <v>17</v>
      </c>
      <c r="N209" s="4">
        <f t="shared" si="129"/>
        <v>198.60124763577775</v>
      </c>
      <c r="O209" s="4">
        <f t="shared" si="130"/>
        <v>74.30672268907563</v>
      </c>
      <c r="P209" s="4">
        <f t="shared" si="131"/>
        <v>83.57142857142857</v>
      </c>
      <c r="Q209" s="4">
        <f t="shared" si="132"/>
        <v>104.85752814157794</v>
      </c>
    </row>
    <row r="210" spans="1:17" ht="15.75">
      <c r="A210" s="247" t="s">
        <v>473</v>
      </c>
      <c r="B210" s="248" t="s">
        <v>474</v>
      </c>
      <c r="C210" s="271">
        <v>1824.3786379596359</v>
      </c>
      <c r="D210" s="4">
        <f t="shared" si="121"/>
        <v>224.37863795963585</v>
      </c>
      <c r="E210" s="248">
        <v>24.5</v>
      </c>
      <c r="F210" s="6">
        <f t="shared" si="122"/>
        <v>78.75</v>
      </c>
      <c r="G210" s="6">
        <f t="shared" si="123"/>
        <v>83.95134183042046</v>
      </c>
      <c r="H210" s="6">
        <f t="shared" si="124"/>
        <v>77.23150841463666</v>
      </c>
      <c r="I210" s="6">
        <f t="shared" si="125"/>
        <v>3.0369831707266712</v>
      </c>
      <c r="J210" s="6">
        <f t="shared" si="126"/>
        <v>227.41562113036252</v>
      </c>
      <c r="K210" s="58">
        <f t="shared" si="127"/>
        <v>1827.4156211303625</v>
      </c>
      <c r="L210" s="19"/>
      <c r="M210" s="4">
        <f t="shared" si="128"/>
        <v>17</v>
      </c>
      <c r="N210" s="4">
        <f t="shared" si="129"/>
        <v>198.60124763577775</v>
      </c>
      <c r="O210" s="4">
        <f t="shared" si="130"/>
        <v>74.30672268907563</v>
      </c>
      <c r="P210" s="4">
        <f t="shared" si="131"/>
        <v>83.57142857142857</v>
      </c>
      <c r="Q210" s="4">
        <f t="shared" si="132"/>
        <v>104.85752814157794</v>
      </c>
    </row>
    <row r="211" spans="1:17" ht="15.75">
      <c r="A211" s="247" t="s">
        <v>325</v>
      </c>
      <c r="B211" s="248" t="s">
        <v>44</v>
      </c>
      <c r="C211" s="271">
        <v>1814.8268548197134</v>
      </c>
      <c r="D211" s="4">
        <f t="shared" si="121"/>
        <v>214.8268548197134</v>
      </c>
      <c r="E211" s="248">
        <v>24</v>
      </c>
      <c r="F211" s="6">
        <f t="shared" si="122"/>
        <v>77.14285714285714</v>
      </c>
      <c r="G211" s="6">
        <f t="shared" si="123"/>
        <v>80.37753899980548</v>
      </c>
      <c r="H211" s="6">
        <f t="shared" si="124"/>
        <v>0</v>
      </c>
      <c r="I211" s="6">
        <f t="shared" si="125"/>
        <v>-6.4693637138966835</v>
      </c>
      <c r="J211" s="6">
        <f t="shared" si="126"/>
        <v>208.3574911058167</v>
      </c>
      <c r="K211" s="58">
        <f t="shared" si="127"/>
        <v>1808.3574911058167</v>
      </c>
      <c r="L211" s="19"/>
      <c r="M211" s="4">
        <f t="shared" si="128"/>
        <v>17</v>
      </c>
      <c r="N211" s="4">
        <f t="shared" si="129"/>
        <v>198.60124763577775</v>
      </c>
      <c r="O211" s="4">
        <f t="shared" si="130"/>
        <v>74.30672268907563</v>
      </c>
      <c r="P211" s="4">
        <f t="shared" si="131"/>
        <v>83.57142857142857</v>
      </c>
      <c r="Q211" s="4">
        <f t="shared" si="132"/>
        <v>104.85752814157794</v>
      </c>
    </row>
    <row r="212" spans="1:17" ht="15.75">
      <c r="A212" s="247" t="s">
        <v>457</v>
      </c>
      <c r="B212" s="248" t="s">
        <v>44</v>
      </c>
      <c r="C212" s="271">
        <v>1793.0356411419687</v>
      </c>
      <c r="D212" s="4">
        <f t="shared" si="121"/>
        <v>193.03564114196865</v>
      </c>
      <c r="E212" s="248">
        <v>24</v>
      </c>
      <c r="F212" s="6">
        <f t="shared" si="122"/>
        <v>77.14285714285714</v>
      </c>
      <c r="G212" s="6">
        <f t="shared" si="123"/>
        <v>72.22434917302179</v>
      </c>
      <c r="H212" s="6">
        <f t="shared" si="124"/>
        <v>0</v>
      </c>
      <c r="I212" s="6">
        <f t="shared" si="125"/>
        <v>9.837015939670692</v>
      </c>
      <c r="J212" s="6">
        <f t="shared" si="126"/>
        <v>202.87265708163935</v>
      </c>
      <c r="K212" s="58">
        <f t="shared" si="127"/>
        <v>1802.8726570816393</v>
      </c>
      <c r="L212" s="19"/>
      <c r="M212" s="4">
        <f t="shared" si="128"/>
        <v>17</v>
      </c>
      <c r="N212" s="4">
        <f t="shared" si="129"/>
        <v>198.60124763577775</v>
      </c>
      <c r="O212" s="4">
        <f t="shared" si="130"/>
        <v>74.30672268907563</v>
      </c>
      <c r="P212" s="4">
        <f t="shared" si="131"/>
        <v>83.57142857142857</v>
      </c>
      <c r="Q212" s="4">
        <f t="shared" si="132"/>
        <v>104.85752814157794</v>
      </c>
    </row>
    <row r="213" spans="1:17" ht="15.75">
      <c r="A213" s="247" t="s">
        <v>475</v>
      </c>
      <c r="B213" s="248" t="s">
        <v>476</v>
      </c>
      <c r="C213" s="17">
        <v>1800</v>
      </c>
      <c r="D213" s="4">
        <f t="shared" si="121"/>
        <v>200</v>
      </c>
      <c r="E213" s="248">
        <v>23</v>
      </c>
      <c r="F213" s="6">
        <f t="shared" si="122"/>
        <v>73.92857142857143</v>
      </c>
      <c r="G213" s="6">
        <f t="shared" si="123"/>
        <v>74.83006635018678</v>
      </c>
      <c r="H213" s="6">
        <f t="shared" si="124"/>
        <v>0</v>
      </c>
      <c r="I213" s="6">
        <f t="shared" si="125"/>
        <v>-1.802989843230705</v>
      </c>
      <c r="J213" s="6">
        <f t="shared" si="126"/>
        <v>198.1970101567693</v>
      </c>
      <c r="K213" s="58">
        <f t="shared" si="127"/>
        <v>1798.1970101567692</v>
      </c>
      <c r="L213" s="19"/>
      <c r="M213" s="4">
        <f t="shared" si="128"/>
        <v>17</v>
      </c>
      <c r="N213" s="4">
        <f t="shared" si="129"/>
        <v>198.60124763577775</v>
      </c>
      <c r="O213" s="4">
        <f t="shared" si="130"/>
        <v>74.30672268907563</v>
      </c>
      <c r="P213" s="4">
        <f t="shared" si="131"/>
        <v>83.57142857142857</v>
      </c>
      <c r="Q213" s="4">
        <f t="shared" si="132"/>
        <v>104.85752814157794</v>
      </c>
    </row>
    <row r="214" spans="1:17" ht="15.75">
      <c r="A214" s="247" t="s">
        <v>441</v>
      </c>
      <c r="B214" s="248" t="s">
        <v>44</v>
      </c>
      <c r="C214" s="271">
        <v>1724.988319256906</v>
      </c>
      <c r="D214" s="4">
        <f t="shared" si="121"/>
        <v>124.98831925690592</v>
      </c>
      <c r="E214" s="248">
        <v>23</v>
      </c>
      <c r="F214" s="6">
        <f t="shared" si="122"/>
        <v>73.92857142857143</v>
      </c>
      <c r="G214" s="6">
        <f t="shared" si="123"/>
        <v>46.764421114963</v>
      </c>
      <c r="H214" s="6">
        <f t="shared" si="124"/>
        <v>0</v>
      </c>
      <c r="I214" s="6">
        <f t="shared" si="125"/>
        <v>54.32830062721686</v>
      </c>
      <c r="J214" s="6">
        <f t="shared" si="126"/>
        <v>179.3166198841228</v>
      </c>
      <c r="K214" s="58">
        <f t="shared" si="127"/>
        <v>1779.3166198841227</v>
      </c>
      <c r="L214" s="19"/>
      <c r="M214" s="4">
        <f t="shared" si="128"/>
        <v>17</v>
      </c>
      <c r="N214" s="4">
        <f t="shared" si="129"/>
        <v>198.60124763577775</v>
      </c>
      <c r="O214" s="4">
        <f t="shared" si="130"/>
        <v>74.30672268907563</v>
      </c>
      <c r="P214" s="4">
        <f t="shared" si="131"/>
        <v>83.57142857142857</v>
      </c>
      <c r="Q214" s="4">
        <f t="shared" si="132"/>
        <v>104.85752814157794</v>
      </c>
    </row>
    <row r="215" spans="1:17" ht="15.75">
      <c r="A215" s="247" t="s">
        <v>477</v>
      </c>
      <c r="B215" s="248" t="s">
        <v>276</v>
      </c>
      <c r="C215" s="271">
        <v>1796.156942573559</v>
      </c>
      <c r="D215" s="4">
        <f t="shared" si="121"/>
        <v>196.15694257355904</v>
      </c>
      <c r="E215" s="248">
        <v>22</v>
      </c>
      <c r="F215" s="6">
        <f t="shared" si="122"/>
        <v>70.71428571428571</v>
      </c>
      <c r="G215" s="6">
        <f t="shared" si="123"/>
        <v>73.39218513914601</v>
      </c>
      <c r="H215" s="6">
        <f t="shared" si="124"/>
        <v>0</v>
      </c>
      <c r="I215" s="6">
        <f t="shared" si="125"/>
        <v>-5.3557988497206</v>
      </c>
      <c r="J215" s="6">
        <f t="shared" si="126"/>
        <v>190.80114372383844</v>
      </c>
      <c r="K215" s="58">
        <f t="shared" si="127"/>
        <v>1790.8011437238383</v>
      </c>
      <c r="L215" s="19"/>
      <c r="M215" s="4">
        <f t="shared" si="128"/>
        <v>17</v>
      </c>
      <c r="N215" s="4">
        <f t="shared" si="129"/>
        <v>198.60124763577775</v>
      </c>
      <c r="O215" s="4">
        <f t="shared" si="130"/>
        <v>74.30672268907563</v>
      </c>
      <c r="P215" s="4">
        <f t="shared" si="131"/>
        <v>83.57142857142857</v>
      </c>
      <c r="Q215" s="4">
        <f t="shared" si="132"/>
        <v>104.85752814157794</v>
      </c>
    </row>
    <row r="216" spans="1:17" ht="15.75">
      <c r="A216" s="247" t="s">
        <v>434</v>
      </c>
      <c r="B216" s="248" t="s">
        <v>276</v>
      </c>
      <c r="C216" s="17">
        <v>1800</v>
      </c>
      <c r="D216" s="4">
        <f t="shared" si="121"/>
        <v>200</v>
      </c>
      <c r="E216" s="248">
        <v>22</v>
      </c>
      <c r="F216" s="6">
        <f t="shared" si="122"/>
        <v>70.71428571428571</v>
      </c>
      <c r="G216" s="6">
        <f t="shared" si="123"/>
        <v>74.83006635018678</v>
      </c>
      <c r="H216" s="6">
        <f t="shared" si="124"/>
        <v>0</v>
      </c>
      <c r="I216" s="6">
        <f t="shared" si="125"/>
        <v>-8.23156127180215</v>
      </c>
      <c r="J216" s="6">
        <f t="shared" si="126"/>
        <v>191.76843872819785</v>
      </c>
      <c r="K216" s="58">
        <f t="shared" si="127"/>
        <v>1791.768438728198</v>
      </c>
      <c r="L216" s="19"/>
      <c r="M216" s="4">
        <f t="shared" si="128"/>
        <v>17</v>
      </c>
      <c r="N216" s="4">
        <f t="shared" si="129"/>
        <v>198.60124763577775</v>
      </c>
      <c r="O216" s="4">
        <f t="shared" si="130"/>
        <v>74.30672268907563</v>
      </c>
      <c r="P216" s="4">
        <f t="shared" si="131"/>
        <v>83.57142857142857</v>
      </c>
      <c r="Q216" s="4">
        <f t="shared" si="132"/>
        <v>104.85752814157794</v>
      </c>
    </row>
    <row r="217" spans="1:17" ht="15.75">
      <c r="A217" s="247" t="s">
        <v>478</v>
      </c>
      <c r="B217" s="248" t="s">
        <v>110</v>
      </c>
      <c r="C217" s="272">
        <v>1775.6802251408692</v>
      </c>
      <c r="D217" s="4">
        <f t="shared" si="121"/>
        <v>175.6802251408692</v>
      </c>
      <c r="E217" s="248">
        <v>21</v>
      </c>
      <c r="F217" s="6">
        <f t="shared" si="122"/>
        <v>67.5</v>
      </c>
      <c r="G217" s="6">
        <f t="shared" si="123"/>
        <v>65.73081451853497</v>
      </c>
      <c r="H217" s="6">
        <f t="shared" si="124"/>
        <v>0</v>
      </c>
      <c r="I217" s="6">
        <f t="shared" si="125"/>
        <v>3.5383709629300597</v>
      </c>
      <c r="J217" s="6">
        <f t="shared" si="126"/>
        <v>179.21859610379926</v>
      </c>
      <c r="K217" s="58">
        <f t="shared" si="127"/>
        <v>1779.2185961037992</v>
      </c>
      <c r="L217" s="19"/>
      <c r="M217" s="4">
        <f t="shared" si="128"/>
        <v>17</v>
      </c>
      <c r="N217" s="4">
        <f t="shared" si="129"/>
        <v>198.60124763577775</v>
      </c>
      <c r="O217" s="4">
        <f t="shared" si="130"/>
        <v>74.30672268907563</v>
      </c>
      <c r="P217" s="4">
        <f t="shared" si="131"/>
        <v>83.57142857142857</v>
      </c>
      <c r="Q217" s="4">
        <f t="shared" si="132"/>
        <v>104.85752814157794</v>
      </c>
    </row>
    <row r="218" spans="1:17" ht="15.75">
      <c r="A218" s="247" t="s">
        <v>458</v>
      </c>
      <c r="B218" s="248" t="s">
        <v>40</v>
      </c>
      <c r="C218" s="17">
        <v>1800</v>
      </c>
      <c r="D218" s="4">
        <f t="shared" si="121"/>
        <v>200</v>
      </c>
      <c r="E218" s="248">
        <v>20.5</v>
      </c>
      <c r="F218" s="6">
        <f t="shared" si="122"/>
        <v>65.89285714285714</v>
      </c>
      <c r="G218" s="6">
        <f t="shared" si="123"/>
        <v>74.83006635018678</v>
      </c>
      <c r="H218" s="6">
        <f t="shared" si="124"/>
        <v>0</v>
      </c>
      <c r="I218" s="6">
        <f t="shared" si="125"/>
        <v>-17.87441841465929</v>
      </c>
      <c r="J218" s="6">
        <f t="shared" si="126"/>
        <v>182.1255815853407</v>
      </c>
      <c r="K218" s="58">
        <f t="shared" si="127"/>
        <v>1782.1255815853408</v>
      </c>
      <c r="L218" s="19"/>
      <c r="M218" s="4">
        <f t="shared" si="128"/>
        <v>17</v>
      </c>
      <c r="N218" s="4">
        <f t="shared" si="129"/>
        <v>198.60124763577775</v>
      </c>
      <c r="O218" s="4">
        <f t="shared" si="130"/>
        <v>74.30672268907563</v>
      </c>
      <c r="P218" s="4">
        <f t="shared" si="131"/>
        <v>83.57142857142857</v>
      </c>
      <c r="Q218" s="4">
        <f t="shared" si="132"/>
        <v>104.85752814157794</v>
      </c>
    </row>
    <row r="219" spans="1:17" ht="15.75">
      <c r="A219" s="247" t="s">
        <v>442</v>
      </c>
      <c r="B219" s="248" t="s">
        <v>294</v>
      </c>
      <c r="C219" s="17">
        <v>1800</v>
      </c>
      <c r="D219" s="4">
        <f t="shared" si="121"/>
        <v>200</v>
      </c>
      <c r="E219" s="248">
        <v>20</v>
      </c>
      <c r="F219" s="6">
        <f t="shared" si="122"/>
        <v>64.28571428571429</v>
      </c>
      <c r="G219" s="6">
        <f t="shared" si="123"/>
        <v>74.83006635018678</v>
      </c>
      <c r="H219" s="6">
        <f t="shared" si="124"/>
        <v>0</v>
      </c>
      <c r="I219" s="6">
        <f t="shared" si="125"/>
        <v>-21.088704128944983</v>
      </c>
      <c r="J219" s="6">
        <f t="shared" si="126"/>
        <v>178.91129587105502</v>
      </c>
      <c r="K219" s="58">
        <f t="shared" si="127"/>
        <v>1778.911295871055</v>
      </c>
      <c r="L219" s="19"/>
      <c r="M219" s="4">
        <f t="shared" si="128"/>
        <v>17</v>
      </c>
      <c r="N219" s="4">
        <f t="shared" si="129"/>
        <v>198.60124763577775</v>
      </c>
      <c r="O219" s="4">
        <f t="shared" si="130"/>
        <v>74.30672268907563</v>
      </c>
      <c r="P219" s="4">
        <f t="shared" si="131"/>
        <v>83.57142857142857</v>
      </c>
      <c r="Q219" s="4">
        <f t="shared" si="132"/>
        <v>104.85752814157794</v>
      </c>
    </row>
    <row r="220" spans="1:17" ht="15.75">
      <c r="A220" s="247" t="s">
        <v>430</v>
      </c>
      <c r="B220" s="248" t="s">
        <v>110</v>
      </c>
      <c r="C220" s="271">
        <v>1782.1087965694408</v>
      </c>
      <c r="D220" s="4">
        <f t="shared" si="121"/>
        <v>182.10879656944076</v>
      </c>
      <c r="E220" s="248">
        <v>17.5</v>
      </c>
      <c r="F220" s="6">
        <f t="shared" si="122"/>
        <v>56.25</v>
      </c>
      <c r="G220" s="6">
        <f t="shared" si="123"/>
        <v>68.1360666512196</v>
      </c>
      <c r="H220" s="6">
        <f t="shared" si="124"/>
        <v>0</v>
      </c>
      <c r="I220" s="6">
        <f t="shared" si="125"/>
        <v>-23.772133302439187</v>
      </c>
      <c r="J220" s="6">
        <f t="shared" si="126"/>
        <v>158.33666326700157</v>
      </c>
      <c r="K220" s="58">
        <f t="shared" si="127"/>
        <v>1758.3366632670015</v>
      </c>
      <c r="L220" s="19"/>
      <c r="M220" s="4">
        <f t="shared" si="128"/>
        <v>17</v>
      </c>
      <c r="N220" s="4">
        <f t="shared" si="129"/>
        <v>198.60124763577775</v>
      </c>
      <c r="O220" s="4">
        <f t="shared" si="130"/>
        <v>74.30672268907563</v>
      </c>
      <c r="P220" s="4">
        <f t="shared" si="131"/>
        <v>83.57142857142857</v>
      </c>
      <c r="Q220" s="4">
        <f t="shared" si="132"/>
        <v>104.85752814157794</v>
      </c>
    </row>
    <row r="221" spans="1:17" ht="15.75">
      <c r="A221" s="207"/>
      <c r="B221" s="205"/>
      <c r="C221" s="112"/>
      <c r="D221" s="46"/>
      <c r="E221" s="143"/>
      <c r="F221" s="46"/>
      <c r="G221" s="46"/>
      <c r="H221" s="46"/>
      <c r="I221" s="143"/>
      <c r="J221" s="46"/>
      <c r="K221" s="48"/>
      <c r="L221" s="47"/>
      <c r="M221" s="46"/>
      <c r="N221" s="46"/>
      <c r="O221" s="46"/>
      <c r="P221" s="46"/>
      <c r="Q221" s="46"/>
    </row>
    <row r="222" spans="3:7" ht="15.75">
      <c r="C222" s="86" t="s">
        <v>205</v>
      </c>
      <c r="E222" s="46"/>
      <c r="G222" s="46"/>
    </row>
    <row r="223" spans="1:14" ht="15.75">
      <c r="A223" s="51" t="s">
        <v>64</v>
      </c>
      <c r="B223" s="51" t="s">
        <v>65</v>
      </c>
      <c r="C223" s="2" t="s">
        <v>163</v>
      </c>
      <c r="D223" s="2" t="s">
        <v>164</v>
      </c>
      <c r="E223" s="29" t="s">
        <v>165</v>
      </c>
      <c r="F223" s="2" t="s">
        <v>166</v>
      </c>
      <c r="G223" s="4" t="s">
        <v>167</v>
      </c>
      <c r="H223" s="4" t="s">
        <v>240</v>
      </c>
      <c r="I223" s="4" t="s">
        <v>273</v>
      </c>
      <c r="J223" s="2" t="s">
        <v>319</v>
      </c>
      <c r="K223" s="4" t="s">
        <v>346</v>
      </c>
      <c r="L223" s="4" t="s">
        <v>384</v>
      </c>
      <c r="M223" s="4" t="s">
        <v>399</v>
      </c>
      <c r="N223" s="2" t="s">
        <v>447</v>
      </c>
    </row>
    <row r="224" spans="1:14" ht="15">
      <c r="A224" s="18" t="str">
        <f>A8</f>
        <v>В.Винокуров</v>
      </c>
      <c r="B224" s="2" t="str">
        <f>B8</f>
        <v>RUS </v>
      </c>
      <c r="C224" s="4">
        <f>K8</f>
        <v>1856.344537815126</v>
      </c>
      <c r="D224" s="2"/>
      <c r="E224" s="2"/>
      <c r="F224" s="2"/>
      <c r="G224" s="2"/>
      <c r="H224" s="18"/>
      <c r="I224" s="18"/>
      <c r="J224" s="18"/>
      <c r="K224" s="18"/>
      <c r="L224" s="220"/>
      <c r="M224" s="126"/>
      <c r="N224" s="18"/>
    </row>
    <row r="225" spans="1:14" ht="15">
      <c r="A225" s="18" t="str">
        <f aca="true" t="shared" si="133" ref="A225:B240">A9</f>
        <v>А.Стёпочкин</v>
      </c>
      <c r="B225" s="2" t="str">
        <f t="shared" si="133"/>
        <v>RUS</v>
      </c>
      <c r="C225" s="4">
        <f aca="true" t="shared" si="134" ref="C225:C240">K9</f>
        <v>1849.9159663865546</v>
      </c>
      <c r="D225" s="2"/>
      <c r="E225" s="2"/>
      <c r="F225" s="2"/>
      <c r="G225" s="2"/>
      <c r="H225" s="18"/>
      <c r="I225" s="18"/>
      <c r="J225" s="18"/>
      <c r="K225" s="18"/>
      <c r="L225" s="126"/>
      <c r="M225" s="126"/>
      <c r="N225" s="18"/>
    </row>
    <row r="226" spans="1:14" ht="15">
      <c r="A226" s="18" t="str">
        <f t="shared" si="133"/>
        <v>В.Иванов</v>
      </c>
      <c r="B226" s="2" t="str">
        <f t="shared" si="133"/>
        <v>RUS </v>
      </c>
      <c r="C226" s="4">
        <f t="shared" si="134"/>
        <v>1833.844537815126</v>
      </c>
      <c r="D226" s="2"/>
      <c r="E226" s="2"/>
      <c r="F226" s="2"/>
      <c r="G226" s="2"/>
      <c r="H226" s="18"/>
      <c r="I226" s="18"/>
      <c r="J226" s="18"/>
      <c r="K226" s="18"/>
      <c r="L226" s="126"/>
      <c r="M226" s="126"/>
      <c r="N226" s="18"/>
    </row>
    <row r="227" spans="1:14" ht="15">
      <c r="A227" s="18" t="str">
        <f t="shared" si="133"/>
        <v>И.Антипин</v>
      </c>
      <c r="B227" s="2" t="str">
        <f t="shared" si="133"/>
        <v>RUS </v>
      </c>
      <c r="C227" s="4">
        <f t="shared" si="134"/>
        <v>1827.4159663865546</v>
      </c>
      <c r="D227" s="2"/>
      <c r="E227" s="2"/>
      <c r="F227" s="2"/>
      <c r="G227" s="2"/>
      <c r="H227" s="18"/>
      <c r="I227" s="18"/>
      <c r="J227" s="18"/>
      <c r="K227" s="18"/>
      <c r="L227" s="220"/>
      <c r="M227" s="126"/>
      <c r="N227" s="18"/>
    </row>
    <row r="228" spans="1:14" ht="15">
      <c r="A228" s="18" t="str">
        <f t="shared" si="133"/>
        <v>R.Aliovsadzade</v>
      </c>
      <c r="B228" s="2" t="str">
        <f t="shared" si="133"/>
        <v>USA </v>
      </c>
      <c r="C228" s="4">
        <f t="shared" si="134"/>
        <v>1824.2016806722688</v>
      </c>
      <c r="D228" s="2"/>
      <c r="E228" s="2"/>
      <c r="F228" s="2"/>
      <c r="G228" s="2"/>
      <c r="H228" s="18"/>
      <c r="I228" s="18"/>
      <c r="J228" s="18"/>
      <c r="K228" s="18"/>
      <c r="L228" s="126"/>
      <c r="M228" s="126"/>
      <c r="N228" s="18"/>
    </row>
    <row r="229" spans="1:14" ht="15">
      <c r="A229" s="18" t="str">
        <f t="shared" si="133"/>
        <v>А.Кириченко</v>
      </c>
      <c r="B229" s="2" t="str">
        <f t="shared" si="133"/>
        <v>UKR </v>
      </c>
      <c r="C229" s="4">
        <f t="shared" si="134"/>
        <v>1808.1302521008404</v>
      </c>
      <c r="D229" s="2"/>
      <c r="E229" s="2"/>
      <c r="F229" s="2"/>
      <c r="G229" s="2"/>
      <c r="H229" s="18"/>
      <c r="I229" s="18"/>
      <c r="J229" s="18"/>
      <c r="K229" s="18"/>
      <c r="L229" s="126"/>
      <c r="M229" s="126"/>
      <c r="N229" s="18"/>
    </row>
    <row r="230" spans="1:14" ht="15">
      <c r="A230" s="18" t="str">
        <f t="shared" si="133"/>
        <v>S.Milevski</v>
      </c>
      <c r="B230" s="2" t="str">
        <f t="shared" si="133"/>
        <v>POL</v>
      </c>
      <c r="C230" s="4">
        <f t="shared" si="134"/>
        <v>1804.9159663865546</v>
      </c>
      <c r="D230" s="2"/>
      <c r="E230" s="2"/>
      <c r="F230" s="2"/>
      <c r="G230" s="2"/>
      <c r="H230" s="18"/>
      <c r="I230" s="18"/>
      <c r="J230" s="18"/>
      <c r="K230" s="18"/>
      <c r="L230" s="126"/>
      <c r="M230" s="126"/>
      <c r="N230" s="18"/>
    </row>
    <row r="231" spans="1:14" ht="15">
      <c r="A231" s="18" t="str">
        <f t="shared" si="133"/>
        <v>В.Абросимов</v>
      </c>
      <c r="B231" s="2" t="str">
        <f t="shared" si="133"/>
        <v>RUS </v>
      </c>
      <c r="C231" s="4">
        <f t="shared" si="134"/>
        <v>1801.701680672269</v>
      </c>
      <c r="D231" s="2"/>
      <c r="E231" s="2"/>
      <c r="F231" s="2"/>
      <c r="G231" s="2"/>
      <c r="H231" s="18"/>
      <c r="I231" s="18"/>
      <c r="J231" s="18"/>
      <c r="K231" s="18"/>
      <c r="L231" s="126"/>
      <c r="M231" s="126"/>
      <c r="N231" s="18"/>
    </row>
    <row r="232" spans="1:14" ht="15">
      <c r="A232" s="18" t="str">
        <f t="shared" si="133"/>
        <v>Э.Зарубин</v>
      </c>
      <c r="B232" s="2" t="str">
        <f t="shared" si="133"/>
        <v>RUS </v>
      </c>
      <c r="C232" s="4">
        <f t="shared" si="134"/>
        <v>1798.4873949579833</v>
      </c>
      <c r="D232" s="2"/>
      <c r="E232" s="2"/>
      <c r="F232" s="2"/>
      <c r="G232" s="2"/>
      <c r="H232" s="18"/>
      <c r="I232" s="18"/>
      <c r="J232" s="18"/>
      <c r="K232" s="18"/>
      <c r="L232" s="126"/>
      <c r="M232" s="126"/>
      <c r="N232" s="18"/>
    </row>
    <row r="233" spans="1:14" ht="15">
      <c r="A233" s="18" t="str">
        <f t="shared" si="133"/>
        <v>Н.Кулигин</v>
      </c>
      <c r="B233" s="2" t="str">
        <f t="shared" si="133"/>
        <v>UKR </v>
      </c>
      <c r="C233" s="4">
        <f t="shared" si="134"/>
        <v>1788.844537815126</v>
      </c>
      <c r="D233" s="2"/>
      <c r="E233" s="2"/>
      <c r="F233" s="2"/>
      <c r="G233" s="2"/>
      <c r="H233" s="18"/>
      <c r="I233" s="18"/>
      <c r="J233" s="18"/>
      <c r="K233" s="18"/>
      <c r="L233" s="126"/>
      <c r="M233" s="126"/>
      <c r="N233" s="18"/>
    </row>
    <row r="234" spans="1:14" ht="15">
      <c r="A234" s="18" t="str">
        <f t="shared" si="133"/>
        <v>А.Панкратьев</v>
      </c>
      <c r="B234" s="2" t="str">
        <f t="shared" si="133"/>
        <v>RUS</v>
      </c>
      <c r="C234" s="4">
        <f t="shared" si="134"/>
        <v>1785.6302521008404</v>
      </c>
      <c r="D234" s="2"/>
      <c r="E234" s="2"/>
      <c r="F234" s="2"/>
      <c r="G234" s="2"/>
      <c r="H234" s="18"/>
      <c r="I234" s="18"/>
      <c r="J234" s="18"/>
      <c r="K234" s="18"/>
      <c r="L234" s="126"/>
      <c r="M234" s="126"/>
      <c r="N234" s="18"/>
    </row>
    <row r="235" spans="1:14" ht="15">
      <c r="A235" s="18" t="str">
        <f t="shared" si="133"/>
        <v>Н.Злыднев</v>
      </c>
      <c r="B235" s="2" t="str">
        <f t="shared" si="133"/>
        <v>RUS </v>
      </c>
      <c r="C235" s="4">
        <f t="shared" si="134"/>
        <v>1782.4159663865546</v>
      </c>
      <c r="D235" s="2"/>
      <c r="E235" s="2"/>
      <c r="F235" s="2"/>
      <c r="G235" s="2"/>
      <c r="H235" s="18"/>
      <c r="I235" s="18"/>
      <c r="J235" s="18"/>
      <c r="K235" s="18"/>
      <c r="L235" s="126"/>
      <c r="M235" s="126"/>
      <c r="N235" s="18"/>
    </row>
    <row r="236" spans="1:14" ht="15">
      <c r="A236" s="18" t="str">
        <f t="shared" si="133"/>
        <v>Ю.Трепалин</v>
      </c>
      <c r="B236" s="2" t="str">
        <f t="shared" si="133"/>
        <v>RUS </v>
      </c>
      <c r="C236" s="4">
        <f t="shared" si="134"/>
        <v>1779.201680672269</v>
      </c>
      <c r="D236" s="2"/>
      <c r="E236" s="2"/>
      <c r="F236" s="2"/>
      <c r="G236" s="2"/>
      <c r="H236" s="18"/>
      <c r="I236" s="18"/>
      <c r="J236" s="18"/>
      <c r="K236" s="18"/>
      <c r="L236" s="126"/>
      <c r="M236" s="126"/>
      <c r="N236" s="18"/>
    </row>
    <row r="237" spans="1:14" ht="15">
      <c r="A237" s="18" t="str">
        <f t="shared" si="133"/>
        <v>В.Клипачёв</v>
      </c>
      <c r="B237" s="2" t="str">
        <f t="shared" si="133"/>
        <v>RUS </v>
      </c>
      <c r="C237" s="4">
        <f t="shared" si="134"/>
        <v>1772.7731092436975</v>
      </c>
      <c r="D237" s="2"/>
      <c r="E237" s="2"/>
      <c r="F237" s="2"/>
      <c r="G237" s="2"/>
      <c r="H237" s="18"/>
      <c r="I237" s="18"/>
      <c r="J237" s="18"/>
      <c r="K237" s="18"/>
      <c r="L237" s="126"/>
      <c r="M237" s="126"/>
      <c r="N237" s="18"/>
    </row>
    <row r="238" spans="1:14" ht="15">
      <c r="A238" s="18" t="str">
        <f t="shared" si="133"/>
        <v>А.Николичев</v>
      </c>
      <c r="B238" s="2" t="str">
        <f t="shared" si="133"/>
        <v>RUS </v>
      </c>
      <c r="C238" s="4">
        <f t="shared" si="134"/>
        <v>1766.344537815126</v>
      </c>
      <c r="D238" s="2"/>
      <c r="E238" s="2"/>
      <c r="F238" s="2"/>
      <c r="G238" s="2"/>
      <c r="H238" s="18"/>
      <c r="I238" s="18"/>
      <c r="J238" s="18"/>
      <c r="K238" s="18"/>
      <c r="L238" s="126"/>
      <c r="M238" s="126"/>
      <c r="N238" s="18"/>
    </row>
    <row r="239" spans="1:14" ht="15">
      <c r="A239" s="18" t="str">
        <f t="shared" si="133"/>
        <v>Н.Власенко</v>
      </c>
      <c r="B239" s="2" t="str">
        <f t="shared" si="133"/>
        <v>UKR </v>
      </c>
      <c r="C239" s="4">
        <f t="shared" si="134"/>
        <v>1763.1302521008404</v>
      </c>
      <c r="D239" s="2"/>
      <c r="E239" s="2"/>
      <c r="F239" s="2"/>
      <c r="G239" s="2"/>
      <c r="H239" s="18"/>
      <c r="I239" s="18"/>
      <c r="J239" s="18"/>
      <c r="K239" s="18"/>
      <c r="L239" s="126"/>
      <c r="M239" s="126"/>
      <c r="N239" s="18"/>
    </row>
    <row r="240" spans="1:14" ht="15">
      <c r="A240" s="18" t="str">
        <f t="shared" si="133"/>
        <v>В.Желтухов</v>
      </c>
      <c r="B240" s="2" t="str">
        <f t="shared" si="133"/>
        <v>RUS </v>
      </c>
      <c r="C240" s="4">
        <f t="shared" si="134"/>
        <v>1756.701680672269</v>
      </c>
      <c r="D240" s="2"/>
      <c r="E240" s="2"/>
      <c r="F240" s="2"/>
      <c r="G240" s="2"/>
      <c r="H240" s="18"/>
      <c r="I240" s="18"/>
      <c r="J240" s="18"/>
      <c r="K240" s="18"/>
      <c r="L240" s="126"/>
      <c r="M240" s="126"/>
      <c r="N240" s="18"/>
    </row>
    <row r="241" spans="1:14" ht="15">
      <c r="A241" s="18" t="str">
        <f>A30</f>
        <v>V. Paliulionis </v>
      </c>
      <c r="B241" s="2" t="str">
        <f>B30</f>
        <v>LTU</v>
      </c>
      <c r="C241" s="2"/>
      <c r="D241" s="4">
        <f>K30</f>
        <v>1834.021495102493</v>
      </c>
      <c r="E241" s="2"/>
      <c r="F241" s="2"/>
      <c r="G241" s="2"/>
      <c r="H241" s="18"/>
      <c r="I241" s="18"/>
      <c r="J241" s="18"/>
      <c r="K241" s="18"/>
      <c r="L241" s="126"/>
      <c r="M241" s="126"/>
      <c r="N241" s="18"/>
    </row>
    <row r="242" spans="1:14" ht="15">
      <c r="A242" s="18" t="str">
        <f aca="true" t="shared" si="135" ref="A242:B257">A31</f>
        <v>В. Винокуров </v>
      </c>
      <c r="B242" s="2" t="str">
        <f t="shared" si="135"/>
        <v>RUS</v>
      </c>
      <c r="C242" s="2"/>
      <c r="D242" s="4">
        <f aca="true" t="shared" si="136" ref="D242:D257">K31</f>
        <v>1853.1302521008402</v>
      </c>
      <c r="E242" s="2"/>
      <c r="F242" s="2"/>
      <c r="G242" s="2"/>
      <c r="H242" s="18"/>
      <c r="I242" s="18"/>
      <c r="J242" s="18"/>
      <c r="K242" s="18"/>
      <c r="L242" s="126"/>
      <c r="M242" s="126"/>
      <c r="N242" s="18"/>
    </row>
    <row r="243" spans="1:14" ht="15">
      <c r="A243" s="18" t="str">
        <f t="shared" si="135"/>
        <v>С.Билык </v>
      </c>
      <c r="B243" s="2" t="str">
        <f t="shared" si="135"/>
        <v>RUS </v>
      </c>
      <c r="C243" s="2"/>
      <c r="D243" s="4">
        <f t="shared" si="136"/>
        <v>1827.5929236739216</v>
      </c>
      <c r="E243" s="2"/>
      <c r="F243" s="2"/>
      <c r="G243" s="2"/>
      <c r="H243" s="18"/>
      <c r="I243" s="18"/>
      <c r="J243" s="18"/>
      <c r="K243" s="18"/>
      <c r="L243" s="126"/>
      <c r="M243" s="126"/>
      <c r="N243" s="18"/>
    </row>
    <row r="244" spans="1:14" ht="15">
      <c r="A244" s="18" t="str">
        <f t="shared" si="135"/>
        <v>А. Стёпочкин </v>
      </c>
      <c r="B244" s="2" t="str">
        <f t="shared" si="135"/>
        <v>RUS </v>
      </c>
      <c r="C244" s="2"/>
      <c r="D244" s="4">
        <f t="shared" si="136"/>
        <v>1847.2254843789458</v>
      </c>
      <c r="E244" s="2"/>
      <c r="F244" s="2"/>
      <c r="G244" s="2"/>
      <c r="H244" s="18"/>
      <c r="I244" s="18"/>
      <c r="J244" s="18"/>
      <c r="K244" s="18"/>
      <c r="L244" s="126"/>
      <c r="M244" s="126"/>
      <c r="N244" s="18"/>
    </row>
    <row r="245" spans="1:14" ht="15">
      <c r="A245" s="18" t="str">
        <f t="shared" si="135"/>
        <v>В. Абросимов </v>
      </c>
      <c r="B245" s="2" t="str">
        <f t="shared" si="135"/>
        <v>RUS </v>
      </c>
      <c r="C245" s="2"/>
      <c r="D245" s="4">
        <f t="shared" si="136"/>
        <v>1827.5929236739216</v>
      </c>
      <c r="E245" s="2"/>
      <c r="F245" s="2"/>
      <c r="G245" s="2"/>
      <c r="H245" s="18"/>
      <c r="I245" s="18"/>
      <c r="J245" s="18"/>
      <c r="K245" s="18"/>
      <c r="L245" s="126"/>
      <c r="M245" s="126"/>
      <c r="N245" s="18"/>
    </row>
    <row r="246" spans="1:14" ht="15">
      <c r="A246" s="18" t="str">
        <f t="shared" si="135"/>
        <v>И. Антипин </v>
      </c>
      <c r="B246" s="2" t="str">
        <f t="shared" si="135"/>
        <v>RUS </v>
      </c>
      <c r="C246" s="2"/>
      <c r="D246" s="4">
        <f t="shared" si="136"/>
        <v>1835.8794086343248</v>
      </c>
      <c r="E246" s="2"/>
      <c r="F246" s="2"/>
      <c r="G246" s="2"/>
      <c r="H246" s="18"/>
      <c r="I246" s="18"/>
      <c r="J246" s="18"/>
      <c r="K246" s="18"/>
      <c r="L246" s="126"/>
      <c r="M246" s="126"/>
      <c r="N246" s="18"/>
    </row>
    <row r="247" spans="1:14" ht="15">
      <c r="A247" s="18" t="str">
        <f t="shared" si="135"/>
        <v>Z.Mihajloski </v>
      </c>
      <c r="B247" s="2" t="str">
        <f t="shared" si="135"/>
        <v>MKD</v>
      </c>
      <c r="C247" s="2"/>
      <c r="D247" s="4">
        <f t="shared" si="136"/>
        <v>1824.3786379596359</v>
      </c>
      <c r="E247" s="2"/>
      <c r="F247" s="2"/>
      <c r="G247" s="2"/>
      <c r="H247" s="18"/>
      <c r="I247" s="18"/>
      <c r="J247" s="18"/>
      <c r="K247" s="18"/>
      <c r="L247" s="126"/>
      <c r="M247" s="126"/>
      <c r="N247" s="18"/>
    </row>
    <row r="248" spans="1:14" ht="15">
      <c r="A248" s="18" t="str">
        <f t="shared" si="135"/>
        <v>В.Иванов </v>
      </c>
      <c r="B248" s="2" t="str">
        <f t="shared" si="135"/>
        <v>RUS </v>
      </c>
      <c r="C248" s="2"/>
      <c r="D248" s="4">
        <f t="shared" si="136"/>
        <v>1831.3938750585376</v>
      </c>
      <c r="E248" s="2"/>
      <c r="F248" s="2"/>
      <c r="G248" s="2"/>
      <c r="H248" s="18"/>
      <c r="I248" s="18"/>
      <c r="J248" s="18"/>
      <c r="K248" s="18"/>
      <c r="L248" s="126"/>
      <c r="M248" s="126"/>
      <c r="N248" s="18"/>
    </row>
    <row r="249" spans="1:14" ht="15">
      <c r="A249" s="18" t="str">
        <f t="shared" si="135"/>
        <v>А. Панкратьев </v>
      </c>
      <c r="B249" s="2" t="str">
        <f t="shared" si="135"/>
        <v>RUS </v>
      </c>
      <c r="C249" s="2"/>
      <c r="D249" s="4">
        <f t="shared" si="136"/>
        <v>1813.6068054483703</v>
      </c>
      <c r="E249" s="2"/>
      <c r="F249" s="2"/>
      <c r="G249" s="2"/>
      <c r="H249" s="18"/>
      <c r="I249" s="18"/>
      <c r="J249" s="18"/>
      <c r="K249" s="18"/>
      <c r="L249" s="126"/>
      <c r="M249" s="126"/>
      <c r="N249" s="18"/>
    </row>
    <row r="250" spans="1:14" ht="15">
      <c r="A250" s="18" t="str">
        <f t="shared" si="135"/>
        <v>М. Гершинский </v>
      </c>
      <c r="B250" s="2" t="str">
        <f t="shared" si="135"/>
        <v>UKR </v>
      </c>
      <c r="C250" s="2"/>
      <c r="D250" s="4">
        <f t="shared" si="136"/>
        <v>1808.3072093882072</v>
      </c>
      <c r="E250" s="2"/>
      <c r="F250" s="2"/>
      <c r="G250" s="2"/>
      <c r="H250" s="18"/>
      <c r="I250" s="18"/>
      <c r="J250" s="18"/>
      <c r="K250" s="18"/>
      <c r="L250" s="126"/>
      <c r="M250" s="126"/>
      <c r="N250" s="18"/>
    </row>
    <row r="251" spans="1:14" ht="15">
      <c r="A251" s="18" t="str">
        <f t="shared" si="135"/>
        <v>B. Miloseski </v>
      </c>
      <c r="B251" s="2" t="str">
        <f t="shared" si="135"/>
        <v>MKD</v>
      </c>
      <c r="C251" s="2"/>
      <c r="D251" s="4">
        <f t="shared" si="136"/>
        <v>1805.0929236739216</v>
      </c>
      <c r="E251" s="2"/>
      <c r="F251" s="2"/>
      <c r="G251" s="2"/>
      <c r="H251" s="18"/>
      <c r="I251" s="18"/>
      <c r="J251" s="18"/>
      <c r="K251" s="18"/>
      <c r="L251" s="126"/>
      <c r="M251" s="126"/>
      <c r="N251" s="18"/>
    </row>
    <row r="252" spans="1:14" ht="15">
      <c r="A252" s="18" t="str">
        <f t="shared" si="135"/>
        <v>R.Aliovsadzade</v>
      </c>
      <c r="B252" s="2" t="str">
        <f t="shared" si="135"/>
        <v>USA </v>
      </c>
      <c r="C252" s="2"/>
      <c r="D252" s="4">
        <f t="shared" si="136"/>
        <v>1809.193603993647</v>
      </c>
      <c r="E252" s="2"/>
      <c r="F252" s="2"/>
      <c r="G252" s="2"/>
      <c r="H252" s="18"/>
      <c r="I252" s="18"/>
      <c r="J252" s="18"/>
      <c r="K252" s="18"/>
      <c r="L252" s="126"/>
      <c r="M252" s="126"/>
      <c r="N252" s="18"/>
    </row>
    <row r="253" spans="1:14" ht="15">
      <c r="A253" s="18" t="str">
        <f t="shared" si="135"/>
        <v>Э.Зарубин </v>
      </c>
      <c r="B253" s="2" t="str">
        <f t="shared" si="135"/>
        <v>RUS </v>
      </c>
      <c r="C253" s="2"/>
      <c r="D253" s="4">
        <f t="shared" si="136"/>
        <v>1801.4214525825103</v>
      </c>
      <c r="E253" s="2"/>
      <c r="F253" s="2"/>
      <c r="G253" s="2"/>
      <c r="H253" s="18"/>
      <c r="I253" s="18"/>
      <c r="J253" s="18"/>
      <c r="K253" s="18"/>
      <c r="L253" s="126"/>
      <c r="M253" s="126"/>
      <c r="N253" s="18"/>
    </row>
    <row r="254" spans="1:14" ht="15">
      <c r="A254" s="18" t="str">
        <f t="shared" si="135"/>
        <v>Н. Чернявский </v>
      </c>
      <c r="B254" s="2" t="str">
        <f t="shared" si="135"/>
        <v>UKR </v>
      </c>
      <c r="C254" s="2"/>
      <c r="D254" s="4">
        <f t="shared" si="136"/>
        <v>1782.5929236739216</v>
      </c>
      <c r="E254" s="2"/>
      <c r="F254" s="2"/>
      <c r="G254" s="2"/>
      <c r="H254" s="18"/>
      <c r="I254" s="18"/>
      <c r="J254" s="18"/>
      <c r="K254" s="18"/>
      <c r="L254" s="126"/>
      <c r="M254" s="126"/>
      <c r="N254" s="18"/>
    </row>
    <row r="255" spans="1:14" ht="15">
      <c r="A255" s="18" t="str">
        <f t="shared" si="135"/>
        <v>Д. Гринченко </v>
      </c>
      <c r="B255" s="2" t="str">
        <f t="shared" si="135"/>
        <v>UKR </v>
      </c>
      <c r="C255" s="2"/>
      <c r="D255" s="4">
        <f t="shared" si="136"/>
        <v>1772.9500665310643</v>
      </c>
      <c r="E255" s="2"/>
      <c r="F255" s="2"/>
      <c r="G255" s="2"/>
      <c r="H255" s="18"/>
      <c r="I255" s="18"/>
      <c r="J255" s="18"/>
      <c r="K255" s="18"/>
      <c r="L255" s="126"/>
      <c r="M255" s="126"/>
      <c r="N255" s="18"/>
    </row>
    <row r="256" spans="1:14" ht="15">
      <c r="A256" s="18" t="str">
        <f t="shared" si="135"/>
        <v>А. Кириченко </v>
      </c>
      <c r="B256" s="2" t="str">
        <f t="shared" si="135"/>
        <v>RUS </v>
      </c>
      <c r="C256" s="2"/>
      <c r="D256" s="4">
        <f t="shared" si="136"/>
        <v>1765.764580790258</v>
      </c>
      <c r="E256" s="2"/>
      <c r="F256" s="2"/>
      <c r="G256" s="2"/>
      <c r="H256" s="18"/>
      <c r="I256" s="18"/>
      <c r="J256" s="18"/>
      <c r="K256" s="18"/>
      <c r="L256" s="126"/>
      <c r="M256" s="126"/>
      <c r="N256" s="18"/>
    </row>
    <row r="257" spans="1:14" ht="15">
      <c r="A257" s="18" t="str">
        <f t="shared" si="135"/>
        <v>Э. Абдуллаев </v>
      </c>
      <c r="B257" s="2" t="str">
        <f t="shared" si="135"/>
        <v>AZE</v>
      </c>
      <c r="C257" s="2"/>
      <c r="D257" s="4">
        <f t="shared" si="136"/>
        <v>1753.66435224535</v>
      </c>
      <c r="E257" s="2"/>
      <c r="F257" s="2"/>
      <c r="G257" s="2"/>
      <c r="H257" s="18"/>
      <c r="I257" s="18"/>
      <c r="J257" s="18"/>
      <c r="K257" s="18"/>
      <c r="L257" s="126"/>
      <c r="M257" s="126"/>
      <c r="N257" s="18"/>
    </row>
    <row r="258" spans="1:14" ht="15">
      <c r="A258" s="90" t="str">
        <f>A52</f>
        <v>J.Karpos</v>
      </c>
      <c r="B258" s="8" t="str">
        <f>B52</f>
        <v>ARG</v>
      </c>
      <c r="C258" s="2"/>
      <c r="D258" s="4"/>
      <c r="E258" s="4">
        <f>K52</f>
        <v>1812.8151184862375</v>
      </c>
      <c r="F258" s="2"/>
      <c r="G258" s="2"/>
      <c r="H258" s="18"/>
      <c r="I258" s="18"/>
      <c r="J258" s="18"/>
      <c r="K258" s="18"/>
      <c r="L258" s="126"/>
      <c r="M258" s="126"/>
      <c r="N258" s="18"/>
    </row>
    <row r="259" spans="1:14" ht="15">
      <c r="A259" s="90" t="str">
        <f aca="true" t="shared" si="137" ref="A259:B268">A53</f>
        <v>R.Aliovsadzade</v>
      </c>
      <c r="B259" s="8" t="str">
        <f t="shared" si="137"/>
        <v>USA </v>
      </c>
      <c r="C259" s="2"/>
      <c r="D259" s="2"/>
      <c r="E259" s="4">
        <f aca="true" t="shared" si="138" ref="E259:E268">K53</f>
        <v>1818.460686305214</v>
      </c>
      <c r="F259" s="2"/>
      <c r="G259" s="2"/>
      <c r="H259" s="18"/>
      <c r="I259" s="18"/>
      <c r="J259" s="18"/>
      <c r="K259" s="18"/>
      <c r="L259" s="126"/>
      <c r="M259" s="126"/>
      <c r="N259" s="18"/>
    </row>
    <row r="260" spans="1:14" ht="15">
      <c r="A260" s="90" t="str">
        <f t="shared" si="137"/>
        <v>С.Билык </v>
      </c>
      <c r="B260" s="8" t="str">
        <f t="shared" si="137"/>
        <v>RUS </v>
      </c>
      <c r="C260" s="2"/>
      <c r="D260" s="2"/>
      <c r="E260" s="4">
        <f t="shared" si="138"/>
        <v>1829.7592594382093</v>
      </c>
      <c r="F260" s="2"/>
      <c r="G260" s="2"/>
      <c r="H260" s="18"/>
      <c r="I260" s="18"/>
      <c r="J260" s="18"/>
      <c r="K260" s="18"/>
      <c r="L260" s="126"/>
      <c r="M260" s="126"/>
      <c r="N260" s="18"/>
    </row>
    <row r="261" spans="1:14" ht="15">
      <c r="A261" s="90" t="str">
        <f t="shared" si="137"/>
        <v>В.Иванов</v>
      </c>
      <c r="B261" s="8" t="str">
        <f t="shared" si="137"/>
        <v>RUS </v>
      </c>
      <c r="C261" s="2"/>
      <c r="D261" s="2"/>
      <c r="E261" s="4">
        <f t="shared" si="138"/>
        <v>1832.0933309115194</v>
      </c>
      <c r="F261" s="2"/>
      <c r="G261" s="2"/>
      <c r="H261" s="18"/>
      <c r="I261" s="18"/>
      <c r="J261" s="18"/>
      <c r="K261" s="18"/>
      <c r="L261" s="126"/>
      <c r="M261" s="126"/>
      <c r="N261" s="18"/>
    </row>
    <row r="262" spans="1:14" ht="15">
      <c r="A262" s="90" t="str">
        <f t="shared" si="137"/>
        <v>В.Чепижный</v>
      </c>
      <c r="B262" s="8" t="str">
        <f t="shared" si="137"/>
        <v>RUS </v>
      </c>
      <c r="C262" s="2"/>
      <c r="D262" s="2"/>
      <c r="E262" s="4">
        <f t="shared" si="138"/>
        <v>1812.8151184862375</v>
      </c>
      <c r="F262" s="2"/>
      <c r="G262" s="2"/>
      <c r="H262" s="18"/>
      <c r="I262" s="18"/>
      <c r="J262" s="18"/>
      <c r="K262" s="18"/>
      <c r="L262" s="126"/>
      <c r="M262" s="126"/>
      <c r="N262" s="18"/>
    </row>
    <row r="263" spans="1:14" ht="15">
      <c r="A263" s="90" t="str">
        <f t="shared" si="137"/>
        <v>А.Степочкин</v>
      </c>
      <c r="B263" s="8" t="str">
        <f t="shared" si="137"/>
        <v>RUS </v>
      </c>
      <c r="C263" s="2"/>
      <c r="D263" s="2"/>
      <c r="E263" s="4">
        <f t="shared" si="138"/>
        <v>1848.0871552886422</v>
      </c>
      <c r="F263" s="2"/>
      <c r="G263" s="2"/>
      <c r="H263" s="18"/>
      <c r="I263" s="18"/>
      <c r="J263" s="18"/>
      <c r="K263" s="18"/>
      <c r="L263" s="126"/>
      <c r="M263" s="126"/>
      <c r="N263" s="18"/>
    </row>
    <row r="264" spans="1:14" ht="15">
      <c r="A264" s="90" t="str">
        <f t="shared" si="137"/>
        <v>В.Абросимов</v>
      </c>
      <c r="B264" s="8" t="str">
        <f t="shared" si="137"/>
        <v>RUS </v>
      </c>
      <c r="C264" s="2"/>
      <c r="D264" s="2"/>
      <c r="E264" s="4">
        <f t="shared" si="138"/>
        <v>1829.7592594382093</v>
      </c>
      <c r="F264" s="2"/>
      <c r="G264" s="2"/>
      <c r="H264" s="18"/>
      <c r="I264" s="18"/>
      <c r="J264" s="18"/>
      <c r="K264" s="18"/>
      <c r="L264" s="126"/>
      <c r="M264" s="126"/>
      <c r="N264" s="18"/>
    </row>
    <row r="265" spans="1:14" ht="15">
      <c r="A265" s="90" t="str">
        <f t="shared" si="137"/>
        <v>В.Винокуров</v>
      </c>
      <c r="B265" s="8" t="str">
        <f t="shared" si="137"/>
        <v>RUS </v>
      </c>
      <c r="C265" s="2"/>
      <c r="D265" s="2"/>
      <c r="E265" s="4">
        <f t="shared" si="138"/>
        <v>1840.2731092436973</v>
      </c>
      <c r="F265" s="2"/>
      <c r="G265" s="2"/>
      <c r="H265" s="18"/>
      <c r="I265" s="18"/>
      <c r="J265" s="18"/>
      <c r="K265" s="18"/>
      <c r="L265" s="126"/>
      <c r="M265" s="126"/>
      <c r="N265" s="18"/>
    </row>
    <row r="266" spans="1:14" ht="15">
      <c r="A266" s="90" t="str">
        <f t="shared" si="137"/>
        <v>И.Антипин</v>
      </c>
      <c r="B266" s="8" t="str">
        <f t="shared" si="137"/>
        <v>RUS </v>
      </c>
      <c r="C266" s="2"/>
      <c r="D266" s="2"/>
      <c r="E266" s="4">
        <f t="shared" si="138"/>
        <v>1825.539646761993</v>
      </c>
      <c r="F266" s="2"/>
      <c r="G266" s="2"/>
      <c r="H266" s="18"/>
      <c r="I266" s="18"/>
      <c r="J266" s="18"/>
      <c r="K266" s="18"/>
      <c r="L266" s="126"/>
      <c r="M266" s="126"/>
      <c r="N266" s="18"/>
    </row>
    <row r="267" spans="1:14" ht="15">
      <c r="A267" s="90" t="str">
        <f t="shared" si="137"/>
        <v>В.Аксенов</v>
      </c>
      <c r="B267" s="15" t="s">
        <v>40</v>
      </c>
      <c r="C267" s="2"/>
      <c r="D267" s="2"/>
      <c r="E267" s="4">
        <f t="shared" si="138"/>
        <v>1799.9579756290946</v>
      </c>
      <c r="F267" s="2"/>
      <c r="G267" s="2"/>
      <c r="H267" s="18"/>
      <c r="I267" s="18"/>
      <c r="J267" s="18"/>
      <c r="K267" s="18"/>
      <c r="L267" s="126"/>
      <c r="M267" s="126"/>
      <c r="N267" s="18"/>
    </row>
    <row r="268" spans="1:14" ht="15">
      <c r="A268" s="90" t="str">
        <f t="shared" si="137"/>
        <v>Р.Залокоцкий</v>
      </c>
      <c r="B268" s="8" t="str">
        <f t="shared" si="137"/>
        <v>UKR </v>
      </c>
      <c r="C268" s="2"/>
      <c r="D268" s="2"/>
      <c r="E268" s="4">
        <f t="shared" si="138"/>
        <v>1799.9579756290946</v>
      </c>
      <c r="F268" s="2"/>
      <c r="G268" s="2"/>
      <c r="H268" s="18"/>
      <c r="I268" s="18"/>
      <c r="J268" s="18"/>
      <c r="K268" s="18"/>
      <c r="L268" s="126"/>
      <c r="M268" s="126"/>
      <c r="N268" s="18"/>
    </row>
    <row r="269" spans="1:14" ht="15">
      <c r="A269" s="90" t="str">
        <f>A68</f>
        <v>А.Панкратьев</v>
      </c>
      <c r="B269" s="8" t="str">
        <f>B68</f>
        <v>RUS </v>
      </c>
      <c r="C269" s="2"/>
      <c r="D269" s="2"/>
      <c r="E269" s="2"/>
      <c r="F269" s="4">
        <f>K68</f>
        <v>1827.821875660127</v>
      </c>
      <c r="G269" s="2"/>
      <c r="H269" s="18"/>
      <c r="I269" s="18"/>
      <c r="J269" s="18"/>
      <c r="K269" s="18"/>
      <c r="L269" s="126"/>
      <c r="M269" s="126"/>
      <c r="N269" s="18"/>
    </row>
    <row r="270" spans="1:14" ht="15">
      <c r="A270" s="90" t="str">
        <f aca="true" t="shared" si="139" ref="A270:B277">A69</f>
        <v>В.Чепижный</v>
      </c>
      <c r="B270" s="8" t="str">
        <f t="shared" si="139"/>
        <v>RUS </v>
      </c>
      <c r="C270" s="2"/>
      <c r="D270" s="2"/>
      <c r="E270" s="2"/>
      <c r="F270" s="4">
        <f aca="true" t="shared" si="140" ref="F270:F277">K69</f>
        <v>1814.4539261279451</v>
      </c>
      <c r="G270" s="2"/>
      <c r="H270" s="18"/>
      <c r="I270" s="18"/>
      <c r="J270" s="18"/>
      <c r="K270" s="18"/>
      <c r="L270" s="126"/>
      <c r="M270" s="126"/>
      <c r="N270" s="18"/>
    </row>
    <row r="271" spans="1:14" ht="15">
      <c r="A271" s="90" t="str">
        <f t="shared" si="139"/>
        <v>V.Aberman</v>
      </c>
      <c r="B271" s="8" t="str">
        <f t="shared" si="139"/>
        <v>USA </v>
      </c>
      <c r="C271" s="2"/>
      <c r="D271" s="2"/>
      <c r="E271" s="2"/>
      <c r="F271" s="4">
        <f t="shared" si="140"/>
        <v>1806.1854458102293</v>
      </c>
      <c r="G271" s="2"/>
      <c r="H271" s="18"/>
      <c r="I271" s="18"/>
      <c r="J271" s="18"/>
      <c r="K271" s="18"/>
      <c r="L271" s="126"/>
      <c r="M271" s="126"/>
      <c r="N271" s="18"/>
    </row>
    <row r="272" spans="1:14" ht="15">
      <c r="A272" s="90" t="str">
        <f t="shared" si="139"/>
        <v>В.Абросиов</v>
      </c>
      <c r="B272" s="8" t="str">
        <f t="shared" si="139"/>
        <v>RUS </v>
      </c>
      <c r="C272" s="2"/>
      <c r="D272" s="2"/>
      <c r="E272" s="2"/>
      <c r="F272" s="4">
        <f t="shared" si="140"/>
        <v>1825.3865051838816</v>
      </c>
      <c r="G272" s="2"/>
      <c r="H272" s="18"/>
      <c r="I272" s="18"/>
      <c r="J272" s="18"/>
      <c r="K272" s="18"/>
      <c r="L272" s="126"/>
      <c r="M272" s="126"/>
      <c r="N272" s="18"/>
    </row>
    <row r="273" spans="1:14" ht="15">
      <c r="A273" s="90" t="str">
        <f t="shared" si="139"/>
        <v>С.Билык </v>
      </c>
      <c r="B273" s="8" t="str">
        <f t="shared" si="139"/>
        <v>RUS </v>
      </c>
      <c r="C273" s="2"/>
      <c r="D273" s="2"/>
      <c r="E273" s="2"/>
      <c r="F273" s="4">
        <f t="shared" si="140"/>
        <v>1825.3865051838816</v>
      </c>
      <c r="G273" s="2"/>
      <c r="H273" s="18"/>
      <c r="I273" s="18"/>
      <c r="J273" s="18"/>
      <c r="K273" s="18"/>
      <c r="L273" s="126"/>
      <c r="M273" s="126"/>
      <c r="N273" s="18"/>
    </row>
    <row r="274" spans="1:14" ht="15">
      <c r="A274" s="90" t="str">
        <f t="shared" si="139"/>
        <v>Д.Гринченко</v>
      </c>
      <c r="B274" s="8" t="str">
        <f t="shared" si="139"/>
        <v>UKR </v>
      </c>
      <c r="C274" s="2"/>
      <c r="D274" s="2"/>
      <c r="E274" s="2"/>
      <c r="F274" s="4">
        <f t="shared" si="140"/>
        <v>1788.732478619671</v>
      </c>
      <c r="G274" s="2"/>
      <c r="H274" s="18"/>
      <c r="I274" s="18"/>
      <c r="J274" s="18"/>
      <c r="K274" s="18"/>
      <c r="L274" s="126"/>
      <c r="M274" s="126"/>
      <c r="N274" s="18"/>
    </row>
    <row r="275" spans="1:14" ht="15">
      <c r="A275" s="105" t="s">
        <v>223</v>
      </c>
      <c r="B275" s="15" t="s">
        <v>224</v>
      </c>
      <c r="C275" s="2"/>
      <c r="D275" s="2"/>
      <c r="E275" s="2"/>
      <c r="F275" s="4">
        <f t="shared" si="140"/>
        <v>1793.3283029530864</v>
      </c>
      <c r="G275" s="2"/>
      <c r="H275" s="18"/>
      <c r="I275" s="18"/>
      <c r="J275" s="18"/>
      <c r="K275" s="18"/>
      <c r="L275" s="126"/>
      <c r="M275" s="126"/>
      <c r="N275" s="18"/>
    </row>
    <row r="276" spans="1:14" ht="15">
      <c r="A276" s="90" t="str">
        <f t="shared" si="139"/>
        <v>И.Антипин</v>
      </c>
      <c r="B276" s="8" t="str">
        <f t="shared" si="139"/>
        <v>RUS </v>
      </c>
      <c r="C276" s="2"/>
      <c r="D276" s="2"/>
      <c r="E276" s="2"/>
      <c r="F276" s="4">
        <f t="shared" si="140"/>
        <v>1809.8068136121756</v>
      </c>
      <c r="G276" s="2"/>
      <c r="H276" s="18"/>
      <c r="I276" s="18"/>
      <c r="J276" s="18"/>
      <c r="K276" s="18"/>
      <c r="L276" s="126"/>
      <c r="M276" s="126"/>
      <c r="N276" s="18"/>
    </row>
    <row r="277" spans="1:14" ht="15">
      <c r="A277" s="90" t="str">
        <f t="shared" si="139"/>
        <v>В.Матэуш</v>
      </c>
      <c r="B277" s="8" t="str">
        <f t="shared" si="139"/>
        <v>RUS </v>
      </c>
      <c r="C277" s="2"/>
      <c r="D277" s="2"/>
      <c r="E277" s="2"/>
      <c r="F277" s="4">
        <f t="shared" si="140"/>
        <v>1793.3283029530864</v>
      </c>
      <c r="G277" s="2"/>
      <c r="H277" s="18"/>
      <c r="I277" s="18"/>
      <c r="J277" s="18"/>
      <c r="K277" s="18"/>
      <c r="L277" s="126"/>
      <c r="M277" s="126"/>
      <c r="N277" s="18"/>
    </row>
    <row r="278" spans="1:14" ht="15">
      <c r="A278" s="90" t="str">
        <f>A82</f>
        <v>В.Винокуров</v>
      </c>
      <c r="B278" s="8" t="str">
        <f>B82</f>
        <v>RUS </v>
      </c>
      <c r="C278" s="2"/>
      <c r="D278" s="2"/>
      <c r="E278" s="2"/>
      <c r="F278" s="4"/>
      <c r="G278" s="4">
        <f>K82</f>
        <v>1840.2731092436973</v>
      </c>
      <c r="H278" s="18"/>
      <c r="I278" s="18"/>
      <c r="J278" s="18"/>
      <c r="K278" s="18"/>
      <c r="L278" s="126"/>
      <c r="M278" s="126"/>
      <c r="N278" s="18"/>
    </row>
    <row r="279" spans="1:14" ht="15">
      <c r="A279" s="90" t="str">
        <f aca="true" t="shared" si="141" ref="A279:B286">A83</f>
        <v>В.Чепижный</v>
      </c>
      <c r="B279" s="8" t="str">
        <f t="shared" si="141"/>
        <v>RUS </v>
      </c>
      <c r="C279" s="2"/>
      <c r="D279" s="2"/>
      <c r="E279" s="2"/>
      <c r="F279" s="2"/>
      <c r="G279" s="4">
        <f aca="true" t="shared" si="142" ref="G279:G286">K83</f>
        <v>1817.612740514262</v>
      </c>
      <c r="H279" s="18"/>
      <c r="I279" s="18"/>
      <c r="J279" s="18"/>
      <c r="K279" s="18"/>
      <c r="L279" s="126"/>
      <c r="M279" s="126"/>
      <c r="N279" s="18"/>
    </row>
    <row r="280" spans="1:14" ht="15">
      <c r="A280" s="90" t="str">
        <f t="shared" si="141"/>
        <v>M.Rimkus</v>
      </c>
      <c r="B280" s="8" t="str">
        <f t="shared" si="141"/>
        <v>LTU</v>
      </c>
      <c r="C280" s="2"/>
      <c r="D280" s="2"/>
      <c r="E280" s="2"/>
      <c r="F280" s="2"/>
      <c r="G280" s="4">
        <f t="shared" si="142"/>
        <v>1809.0118015728258</v>
      </c>
      <c r="H280" s="18"/>
      <c r="I280" s="18"/>
      <c r="J280" s="18"/>
      <c r="K280" s="18"/>
      <c r="L280" s="126"/>
      <c r="M280" s="126"/>
      <c r="N280" s="18"/>
    </row>
    <row r="281" spans="1:14" ht="15">
      <c r="A281" s="90" t="str">
        <f t="shared" si="141"/>
        <v>А.Угнивенко</v>
      </c>
      <c r="B281" s="8" t="str">
        <f t="shared" si="141"/>
        <v>UKR </v>
      </c>
      <c r="C281" s="2"/>
      <c r="D281" s="2"/>
      <c r="E281" s="2"/>
      <c r="F281" s="2"/>
      <c r="G281" s="4">
        <f t="shared" si="142"/>
        <v>1802.5832301442542</v>
      </c>
      <c r="H281" s="18"/>
      <c r="I281" s="18"/>
      <c r="J281" s="18"/>
      <c r="K281" s="18"/>
      <c r="L281" s="126"/>
      <c r="M281" s="126"/>
      <c r="N281" s="18"/>
    </row>
    <row r="282" spans="1:14" ht="15">
      <c r="A282" s="90" t="str">
        <f t="shared" si="141"/>
        <v>Р.Залокоцкий</v>
      </c>
      <c r="B282" s="8" t="str">
        <f t="shared" si="141"/>
        <v>UKR </v>
      </c>
      <c r="C282" s="2"/>
      <c r="D282" s="2"/>
      <c r="E282" s="2"/>
      <c r="F282" s="2"/>
      <c r="G282" s="4">
        <f t="shared" si="142"/>
        <v>1802.5582231637973</v>
      </c>
      <c r="H282" s="18"/>
      <c r="I282" s="18"/>
      <c r="J282" s="18"/>
      <c r="K282" s="18"/>
      <c r="L282" s="126"/>
      <c r="M282" s="126"/>
      <c r="N282" s="18"/>
    </row>
    <row r="283" spans="1:14" ht="15">
      <c r="A283" s="90" t="str">
        <f t="shared" si="141"/>
        <v>В.Абросимов</v>
      </c>
      <c r="B283" s="8" t="str">
        <f t="shared" si="141"/>
        <v>RUS </v>
      </c>
      <c r="C283" s="2"/>
      <c r="D283" s="2"/>
      <c r="E283" s="2"/>
      <c r="F283" s="2"/>
      <c r="G283" s="4">
        <f t="shared" si="142"/>
        <v>1825.2005701498226</v>
      </c>
      <c r="H283" s="18"/>
      <c r="I283" s="18"/>
      <c r="J283" s="18"/>
      <c r="K283" s="18"/>
      <c r="L283" s="126"/>
      <c r="M283" s="126"/>
      <c r="N283" s="18"/>
    </row>
    <row r="284" spans="1:14" ht="15">
      <c r="A284" s="90" t="str">
        <f t="shared" si="141"/>
        <v>Н.Кулигин</v>
      </c>
      <c r="B284" s="8" t="str">
        <f t="shared" si="141"/>
        <v>RUS </v>
      </c>
      <c r="C284" s="2"/>
      <c r="D284" s="2"/>
      <c r="E284" s="2"/>
      <c r="F284" s="2"/>
      <c r="G284" s="4">
        <f t="shared" si="142"/>
        <v>1795.9450718842572</v>
      </c>
      <c r="H284" s="18"/>
      <c r="I284" s="18"/>
      <c r="J284" s="18"/>
      <c r="K284" s="18"/>
      <c r="L284" s="126"/>
      <c r="M284" s="126"/>
      <c r="N284" s="18"/>
    </row>
    <row r="285" spans="1:14" ht="15">
      <c r="A285" s="90" t="str">
        <f t="shared" si="141"/>
        <v>И.Антипин</v>
      </c>
      <c r="B285" s="8" t="str">
        <f t="shared" si="141"/>
        <v>RUS </v>
      </c>
      <c r="C285" s="2"/>
      <c r="D285" s="2"/>
      <c r="E285" s="2"/>
      <c r="F285" s="2"/>
      <c r="G285" s="4">
        <f t="shared" si="142"/>
        <v>1796.154658715683</v>
      </c>
      <c r="H285" s="18"/>
      <c r="I285" s="18"/>
      <c r="J285" s="18"/>
      <c r="K285" s="18"/>
      <c r="L285" s="126"/>
      <c r="M285" s="126"/>
      <c r="N285" s="18"/>
    </row>
    <row r="286" spans="1:14" ht="15">
      <c r="A286" s="90" t="str">
        <f t="shared" si="141"/>
        <v>Ю.Землянский</v>
      </c>
      <c r="B286" s="8" t="str">
        <f t="shared" si="141"/>
        <v>RUS </v>
      </c>
      <c r="C286" s="2"/>
      <c r="D286" s="2"/>
      <c r="E286" s="2"/>
      <c r="F286" s="2"/>
      <c r="G286" s="4">
        <f t="shared" si="142"/>
        <v>1796.154658715683</v>
      </c>
      <c r="H286" s="18"/>
      <c r="I286" s="18"/>
      <c r="J286" s="18"/>
      <c r="K286" s="18"/>
      <c r="L286" s="126"/>
      <c r="M286" s="126"/>
      <c r="N286" s="18"/>
    </row>
    <row r="287" spans="1:14" ht="15">
      <c r="A287" s="90" t="str">
        <f aca="true" t="shared" si="143" ref="A287:B295">A111</f>
        <v>В.Абросимов </v>
      </c>
      <c r="B287" s="8" t="str">
        <f t="shared" si="143"/>
        <v>RUS </v>
      </c>
      <c r="C287" s="2"/>
      <c r="D287" s="2"/>
      <c r="E287" s="2"/>
      <c r="F287" s="2"/>
      <c r="G287" s="4"/>
      <c r="H287" s="4">
        <f aca="true" t="shared" si="144" ref="H287:H295">K111</f>
        <v>1831.1229889666824</v>
      </c>
      <c r="I287" s="18"/>
      <c r="J287" s="4"/>
      <c r="K287" s="18"/>
      <c r="L287" s="126"/>
      <c r="M287" s="126"/>
      <c r="N287" s="18"/>
    </row>
    <row r="288" spans="1:14" ht="15">
      <c r="A288" s="90" t="str">
        <f t="shared" si="143"/>
        <v>Э.Зарубин </v>
      </c>
      <c r="B288" s="8" t="str">
        <f t="shared" si="143"/>
        <v>USA </v>
      </c>
      <c r="C288" s="2"/>
      <c r="D288" s="2"/>
      <c r="E288" s="2"/>
      <c r="F288" s="2"/>
      <c r="G288" s="4"/>
      <c r="H288" s="4">
        <f t="shared" si="144"/>
        <v>1815.4426568592735</v>
      </c>
      <c r="I288" s="18"/>
      <c r="J288" s="4"/>
      <c r="K288" s="18"/>
      <c r="L288" s="126"/>
      <c r="M288" s="126"/>
      <c r="N288" s="18"/>
    </row>
    <row r="289" spans="1:14" ht="15">
      <c r="A289" s="90" t="str">
        <f t="shared" si="143"/>
        <v>Б.Шорохов </v>
      </c>
      <c r="B289" s="8" t="str">
        <f t="shared" si="143"/>
        <v>RUS </v>
      </c>
      <c r="C289" s="2"/>
      <c r="D289" s="2"/>
      <c r="E289" s="2"/>
      <c r="F289" s="2"/>
      <c r="G289" s="4"/>
      <c r="H289" s="4">
        <f t="shared" si="144"/>
        <v>1809.014085430702</v>
      </c>
      <c r="I289" s="18"/>
      <c r="J289" s="4"/>
      <c r="K289" s="18"/>
      <c r="L289" s="126"/>
      <c r="M289" s="126"/>
      <c r="N289" s="18"/>
    </row>
    <row r="290" spans="1:14" ht="15">
      <c r="A290" s="90" t="str">
        <f t="shared" si="143"/>
        <v>Ю.Землянский </v>
      </c>
      <c r="B290" s="8" t="str">
        <f t="shared" si="143"/>
        <v>RUS </v>
      </c>
      <c r="C290" s="2"/>
      <c r="D290" s="2"/>
      <c r="E290" s="2"/>
      <c r="F290" s="2"/>
      <c r="G290" s="4"/>
      <c r="H290" s="4">
        <f t="shared" si="144"/>
        <v>1806.602236294525</v>
      </c>
      <c r="I290" s="18"/>
      <c r="J290" s="4"/>
      <c r="K290" s="18"/>
      <c r="L290" s="126"/>
      <c r="M290" s="126"/>
      <c r="N290" s="18"/>
    </row>
    <row r="291" spans="1:14" ht="15">
      <c r="A291" s="90" t="str">
        <f t="shared" si="143"/>
        <v>А.Стёпочкин </v>
      </c>
      <c r="B291" s="8" t="str">
        <f t="shared" si="143"/>
        <v>RUS </v>
      </c>
      <c r="C291" s="2"/>
      <c r="D291" s="2"/>
      <c r="E291" s="2"/>
      <c r="F291" s="2"/>
      <c r="G291" s="4"/>
      <c r="H291" s="4">
        <f t="shared" si="144"/>
        <v>1834.142857142857</v>
      </c>
      <c r="I291" s="18"/>
      <c r="J291" s="4"/>
      <c r="K291" s="18"/>
      <c r="L291" s="126"/>
      <c r="M291" s="126"/>
      <c r="N291" s="18"/>
    </row>
    <row r="292" spans="1:14" ht="15">
      <c r="A292" s="90" t="str">
        <f t="shared" si="143"/>
        <v>И.Антипин </v>
      </c>
      <c r="B292" s="8" t="str">
        <f t="shared" si="143"/>
        <v>RUS </v>
      </c>
      <c r="C292" s="2"/>
      <c r="D292" s="2"/>
      <c r="E292" s="2"/>
      <c r="F292" s="2"/>
      <c r="G292" s="4"/>
      <c r="H292" s="4">
        <f t="shared" si="144"/>
        <v>1803.2127272864268</v>
      </c>
      <c r="I292" s="18"/>
      <c r="J292" s="4"/>
      <c r="K292" s="18"/>
      <c r="L292" s="126"/>
      <c r="M292" s="126"/>
      <c r="N292" s="18"/>
    </row>
    <row r="293" spans="1:14" ht="15">
      <c r="A293" s="90" t="str">
        <f t="shared" si="143"/>
        <v>В.Винокуров </v>
      </c>
      <c r="B293" s="8" t="str">
        <f t="shared" si="143"/>
        <v>RUS </v>
      </c>
      <c r="C293" s="2"/>
      <c r="D293" s="2"/>
      <c r="E293" s="2"/>
      <c r="F293" s="2"/>
      <c r="G293" s="4"/>
      <c r="H293" s="4">
        <f t="shared" si="144"/>
        <v>1821.2454739454138</v>
      </c>
      <c r="I293" s="18"/>
      <c r="J293" s="4"/>
      <c r="K293" s="18"/>
      <c r="L293" s="126"/>
      <c r="M293" s="126"/>
      <c r="N293" s="18"/>
    </row>
    <row r="294" spans="1:14" ht="15">
      <c r="A294" s="90" t="str">
        <f t="shared" si="143"/>
        <v>Д.Гринченко </v>
      </c>
      <c r="B294" s="8" t="str">
        <f t="shared" si="143"/>
        <v>UKR</v>
      </c>
      <c r="C294" s="2"/>
      <c r="D294" s="2"/>
      <c r="E294" s="2"/>
      <c r="F294" s="2"/>
      <c r="G294" s="4"/>
      <c r="H294" s="4">
        <f t="shared" si="144"/>
        <v>1796.156942573559</v>
      </c>
      <c r="I294" s="18"/>
      <c r="J294" s="4"/>
      <c r="K294" s="18"/>
      <c r="L294" s="126"/>
      <c r="M294" s="126"/>
      <c r="N294" s="18"/>
    </row>
    <row r="295" spans="1:14" ht="15">
      <c r="A295" s="90" t="str">
        <f t="shared" si="143"/>
        <v>А.Оганесян </v>
      </c>
      <c r="B295" s="8" t="str">
        <f t="shared" si="143"/>
        <v>RUS </v>
      </c>
      <c r="C295" s="2"/>
      <c r="D295" s="2"/>
      <c r="E295" s="2"/>
      <c r="F295" s="2"/>
      <c r="G295" s="4"/>
      <c r="H295" s="4">
        <f t="shared" si="144"/>
        <v>1799.293008995041</v>
      </c>
      <c r="I295" s="18"/>
      <c r="J295" s="4"/>
      <c r="K295" s="18"/>
      <c r="L295" s="126"/>
      <c r="M295" s="126"/>
      <c r="N295" s="18"/>
    </row>
    <row r="296" spans="1:14" ht="15">
      <c r="A296" s="90" t="s">
        <v>282</v>
      </c>
      <c r="B296" s="8" t="s">
        <v>42</v>
      </c>
      <c r="C296" s="2"/>
      <c r="D296" s="2"/>
      <c r="E296" s="2"/>
      <c r="F296" s="2"/>
      <c r="G296" s="4"/>
      <c r="H296" s="4"/>
      <c r="I296" s="4">
        <v>1831.1229889666824</v>
      </c>
      <c r="J296" s="4"/>
      <c r="K296" s="18"/>
      <c r="L296" s="126"/>
      <c r="M296" s="126"/>
      <c r="N296" s="18"/>
    </row>
    <row r="297" spans="1:14" ht="15">
      <c r="A297" s="90" t="s">
        <v>75</v>
      </c>
      <c r="B297" s="8" t="s">
        <v>43</v>
      </c>
      <c r="C297" s="2"/>
      <c r="D297" s="2"/>
      <c r="E297" s="2"/>
      <c r="F297" s="2"/>
      <c r="G297" s="4"/>
      <c r="H297" s="4"/>
      <c r="I297" s="4">
        <v>1815.4426568592735</v>
      </c>
      <c r="J297" s="4"/>
      <c r="K297" s="18"/>
      <c r="L297" s="126"/>
      <c r="M297" s="126"/>
      <c r="N297" s="18"/>
    </row>
    <row r="298" spans="1:14" ht="15">
      <c r="A298" s="90" t="s">
        <v>283</v>
      </c>
      <c r="B298" s="8" t="s">
        <v>42</v>
      </c>
      <c r="C298" s="2"/>
      <c r="D298" s="2"/>
      <c r="E298" s="2"/>
      <c r="F298" s="2"/>
      <c r="G298" s="4"/>
      <c r="H298" s="4"/>
      <c r="I298" s="4">
        <v>1809.014085430702</v>
      </c>
      <c r="J298" s="4"/>
      <c r="K298" s="18"/>
      <c r="L298" s="126"/>
      <c r="M298" s="126"/>
      <c r="N298" s="18"/>
    </row>
    <row r="299" spans="1:14" ht="15">
      <c r="A299" s="90" t="s">
        <v>284</v>
      </c>
      <c r="B299" s="8" t="s">
        <v>42</v>
      </c>
      <c r="C299" s="2"/>
      <c r="D299" s="2"/>
      <c r="E299" s="2"/>
      <c r="F299" s="2"/>
      <c r="G299" s="4"/>
      <c r="H299" s="4"/>
      <c r="I299" s="4">
        <v>1806.602236294525</v>
      </c>
      <c r="J299" s="4"/>
      <c r="K299" s="18"/>
      <c r="L299" s="126"/>
      <c r="M299" s="126"/>
      <c r="N299" s="18"/>
    </row>
    <row r="300" spans="1:14" ht="15">
      <c r="A300" s="90" t="s">
        <v>258</v>
      </c>
      <c r="B300" s="8" t="s">
        <v>42</v>
      </c>
      <c r="C300" s="2"/>
      <c r="D300" s="2"/>
      <c r="E300" s="2"/>
      <c r="F300" s="2"/>
      <c r="G300" s="4"/>
      <c r="H300" s="4"/>
      <c r="I300" s="4">
        <v>1834.142857142857</v>
      </c>
      <c r="J300" s="4"/>
      <c r="K300" s="18"/>
      <c r="L300" s="126"/>
      <c r="M300" s="126"/>
      <c r="N300" s="18"/>
    </row>
    <row r="301" spans="1:14" ht="15">
      <c r="A301" s="90" t="s">
        <v>85</v>
      </c>
      <c r="B301" s="8" t="s">
        <v>42</v>
      </c>
      <c r="C301" s="2"/>
      <c r="D301" s="2"/>
      <c r="E301" s="2"/>
      <c r="F301" s="2"/>
      <c r="G301" s="4"/>
      <c r="H301" s="4"/>
      <c r="I301" s="4">
        <v>1803.2127272864268</v>
      </c>
      <c r="J301" s="4"/>
      <c r="K301" s="18"/>
      <c r="L301" s="126"/>
      <c r="M301" s="126"/>
      <c r="N301" s="18"/>
    </row>
    <row r="302" spans="1:14" ht="15">
      <c r="A302" s="90" t="s">
        <v>285</v>
      </c>
      <c r="B302" s="8" t="s">
        <v>42</v>
      </c>
      <c r="C302" s="2"/>
      <c r="D302" s="2"/>
      <c r="E302" s="2"/>
      <c r="F302" s="2"/>
      <c r="G302" s="4"/>
      <c r="H302" s="4"/>
      <c r="I302" s="4">
        <v>1821.2454739454138</v>
      </c>
      <c r="J302" s="4"/>
      <c r="K302" s="18"/>
      <c r="L302" s="126"/>
      <c r="M302" s="126"/>
      <c r="N302" s="18"/>
    </row>
    <row r="303" spans="1:14" ht="15">
      <c r="A303" s="90" t="s">
        <v>286</v>
      </c>
      <c r="B303" s="8" t="s">
        <v>276</v>
      </c>
      <c r="C303" s="2"/>
      <c r="D303" s="2"/>
      <c r="E303" s="2"/>
      <c r="F303" s="2"/>
      <c r="G303" s="4"/>
      <c r="H303" s="4"/>
      <c r="I303" s="4">
        <v>1796.156942573559</v>
      </c>
      <c r="J303" s="4"/>
      <c r="K303" s="18"/>
      <c r="L303" s="126"/>
      <c r="M303" s="126"/>
      <c r="N303" s="18"/>
    </row>
    <row r="304" spans="1:14" ht="15">
      <c r="A304" s="90" t="s">
        <v>260</v>
      </c>
      <c r="B304" s="8" t="s">
        <v>42</v>
      </c>
      <c r="C304" s="2"/>
      <c r="D304" s="2"/>
      <c r="E304" s="2"/>
      <c r="F304" s="2"/>
      <c r="G304" s="4"/>
      <c r="H304" s="4"/>
      <c r="I304" s="4">
        <v>1799.293008995041</v>
      </c>
      <c r="J304" s="4"/>
      <c r="K304" s="18"/>
      <c r="L304" s="126"/>
      <c r="M304" s="126"/>
      <c r="N304" s="18"/>
    </row>
    <row r="305" spans="1:14" ht="15">
      <c r="A305" s="90" t="s">
        <v>79</v>
      </c>
      <c r="B305" s="8" t="s">
        <v>42</v>
      </c>
      <c r="C305" s="2"/>
      <c r="D305" s="2"/>
      <c r="E305" s="2"/>
      <c r="F305" s="2"/>
      <c r="G305" s="4"/>
      <c r="H305" s="4"/>
      <c r="I305" s="4">
        <v>1816.2277676710428</v>
      </c>
      <c r="J305" s="4"/>
      <c r="K305" s="18"/>
      <c r="L305" s="126"/>
      <c r="M305" s="126"/>
      <c r="N305" s="18"/>
    </row>
    <row r="306" spans="1:14" ht="15">
      <c r="A306" s="90" t="str">
        <f aca="true" t="shared" si="145" ref="A306:B329">A124</f>
        <v>V.Paliulionis</v>
      </c>
      <c r="B306" s="8" t="str">
        <f t="shared" si="145"/>
        <v>LIT</v>
      </c>
      <c r="C306" s="2"/>
      <c r="D306" s="2"/>
      <c r="E306" s="2"/>
      <c r="F306" s="2"/>
      <c r="G306" s="4"/>
      <c r="H306" s="4"/>
      <c r="I306" s="4"/>
      <c r="J306" s="4">
        <f>K124</f>
        <v>1880.2550719409223</v>
      </c>
      <c r="K306" s="18"/>
      <c r="L306" s="126"/>
      <c r="M306" s="126"/>
      <c r="N306" s="18"/>
    </row>
    <row r="307" spans="1:14" ht="15">
      <c r="A307" s="90" t="str">
        <f t="shared" si="145"/>
        <v>T.Linβ</v>
      </c>
      <c r="B307" s="8" t="str">
        <f t="shared" si="145"/>
        <v>GER</v>
      </c>
      <c r="C307" s="2"/>
      <c r="D307" s="2"/>
      <c r="E307" s="2"/>
      <c r="F307" s="2"/>
      <c r="G307" s="4"/>
      <c r="H307" s="4"/>
      <c r="I307" s="4"/>
      <c r="J307" s="4">
        <f aca="true" t="shared" si="146" ref="J307:J329">K125</f>
        <v>1865.6802251408694</v>
      </c>
      <c r="K307" s="18"/>
      <c r="L307" s="126"/>
      <c r="M307" s="126"/>
      <c r="N307" s="18"/>
    </row>
    <row r="308" spans="1:14" ht="15">
      <c r="A308" s="90" t="str">
        <f t="shared" si="145"/>
        <v>В.Абросимов</v>
      </c>
      <c r="B308" s="8" t="str">
        <f t="shared" si="145"/>
        <v>RUS</v>
      </c>
      <c r="C308" s="2"/>
      <c r="D308" s="2"/>
      <c r="E308" s="2"/>
      <c r="F308" s="2"/>
      <c r="G308" s="4"/>
      <c r="H308" s="4"/>
      <c r="I308" s="4"/>
      <c r="J308" s="4">
        <f t="shared" si="146"/>
        <v>1830.7990629351943</v>
      </c>
      <c r="K308" s="18"/>
      <c r="L308" s="126"/>
      <c r="M308" s="126"/>
      <c r="N308" s="18"/>
    </row>
    <row r="309" spans="1:14" ht="15">
      <c r="A309" s="90" t="str">
        <f t="shared" si="145"/>
        <v>И.Антипин</v>
      </c>
      <c r="B309" s="8" t="str">
        <f t="shared" si="145"/>
        <v>RUS</v>
      </c>
      <c r="C309" s="2"/>
      <c r="D309" s="2"/>
      <c r="E309" s="2"/>
      <c r="F309" s="2"/>
      <c r="G309" s="4"/>
      <c r="H309" s="4"/>
      <c r="I309" s="4"/>
      <c r="J309" s="4">
        <f t="shared" si="146"/>
        <v>1815.6279896983842</v>
      </c>
      <c r="K309" s="18"/>
      <c r="L309" s="126"/>
      <c r="M309" s="126"/>
      <c r="N309" s="18"/>
    </row>
    <row r="310" spans="1:14" ht="15">
      <c r="A310" s="90" t="str">
        <f t="shared" si="145"/>
        <v>Д.Туревский</v>
      </c>
      <c r="B310" s="8" t="str">
        <f t="shared" si="145"/>
        <v>RUS</v>
      </c>
      <c r="C310" s="2"/>
      <c r="D310" s="2"/>
      <c r="E310" s="2"/>
      <c r="F310" s="2"/>
      <c r="G310" s="4"/>
      <c r="H310" s="4"/>
      <c r="I310" s="4"/>
      <c r="J310" s="4">
        <f t="shared" si="146"/>
        <v>1814.2516537122979</v>
      </c>
      <c r="K310" s="18"/>
      <c r="L310" s="126"/>
      <c r="M310" s="126"/>
      <c r="N310" s="18"/>
    </row>
    <row r="311" spans="1:14" ht="15">
      <c r="A311" s="90" t="str">
        <f t="shared" si="145"/>
        <v>Z.Labai</v>
      </c>
      <c r="B311" s="8" t="str">
        <f t="shared" si="145"/>
        <v>SVK</v>
      </c>
      <c r="C311" s="2"/>
      <c r="D311" s="2"/>
      <c r="E311" s="2"/>
      <c r="F311" s="2"/>
      <c r="G311" s="4"/>
      <c r="H311" s="4"/>
      <c r="I311" s="4"/>
      <c r="J311" s="4">
        <f t="shared" si="146"/>
        <v>1804.6087965694408</v>
      </c>
      <c r="K311" s="18"/>
      <c r="L311" s="126"/>
      <c r="M311" s="126"/>
      <c r="N311" s="18"/>
    </row>
    <row r="312" spans="1:14" ht="15">
      <c r="A312" s="90" t="str">
        <f t="shared" si="145"/>
        <v>И.Агапов</v>
      </c>
      <c r="B312" s="8" t="str">
        <f t="shared" si="145"/>
        <v>RUS</v>
      </c>
      <c r="C312" s="2"/>
      <c r="D312" s="2"/>
      <c r="E312" s="2"/>
      <c r="F312" s="2"/>
      <c r="G312" s="4"/>
      <c r="H312" s="4"/>
      <c r="I312" s="4"/>
      <c r="J312" s="4">
        <f t="shared" si="146"/>
        <v>1801.394510855155</v>
      </c>
      <c r="K312" s="18"/>
      <c r="L312" s="126"/>
      <c r="M312" s="126"/>
      <c r="N312" s="18"/>
    </row>
    <row r="313" spans="1:14" ht="15">
      <c r="A313" s="90" t="str">
        <f t="shared" si="145"/>
        <v>А.Оганесян</v>
      </c>
      <c r="B313" s="8" t="str">
        <f t="shared" si="145"/>
        <v>RUS</v>
      </c>
      <c r="C313" s="2"/>
      <c r="D313" s="2"/>
      <c r="E313" s="2"/>
      <c r="F313" s="2"/>
      <c r="G313" s="4"/>
      <c r="H313" s="4"/>
      <c r="I313" s="4"/>
      <c r="J313" s="4">
        <f t="shared" si="146"/>
        <v>1801.0916351127676</v>
      </c>
      <c r="K313" s="18"/>
      <c r="L313" s="126"/>
      <c r="M313" s="126"/>
      <c r="N313" s="18"/>
    </row>
    <row r="314" spans="1:14" ht="15">
      <c r="A314" s="90" t="str">
        <f t="shared" si="145"/>
        <v>В.Копыл</v>
      </c>
      <c r="B314" s="8" t="str">
        <f t="shared" si="145"/>
        <v>UKR</v>
      </c>
      <c r="C314" s="2"/>
      <c r="D314" s="2"/>
      <c r="E314" s="2"/>
      <c r="F314" s="2"/>
      <c r="G314" s="4"/>
      <c r="H314" s="4"/>
      <c r="I314" s="4"/>
      <c r="J314" s="4">
        <f t="shared" si="146"/>
        <v>1798.1802251408692</v>
      </c>
      <c r="K314" s="18"/>
      <c r="L314" s="126"/>
      <c r="M314" s="126"/>
      <c r="N314" s="18"/>
    </row>
    <row r="315" spans="1:14" ht="15">
      <c r="A315" s="90" t="str">
        <f t="shared" si="145"/>
        <v>Э.Зарубин</v>
      </c>
      <c r="B315" s="8" t="str">
        <f t="shared" si="145"/>
        <v>RUS</v>
      </c>
      <c r="C315" s="2"/>
      <c r="D315" s="2"/>
      <c r="E315" s="2"/>
      <c r="F315" s="2"/>
      <c r="G315" s="4"/>
      <c r="H315" s="4"/>
      <c r="I315" s="4"/>
      <c r="J315" s="4">
        <f t="shared" si="146"/>
        <v>1801.5815910089623</v>
      </c>
      <c r="K315" s="18"/>
      <c r="L315" s="126"/>
      <c r="M315" s="126"/>
      <c r="N315" s="18"/>
    </row>
    <row r="316" spans="1:14" ht="15">
      <c r="A316" s="90" t="str">
        <f t="shared" si="145"/>
        <v>Ю.Землянский</v>
      </c>
      <c r="B316" s="8" t="str">
        <f t="shared" si="145"/>
        <v>RUS</v>
      </c>
      <c r="C316" s="2"/>
      <c r="D316" s="2"/>
      <c r="E316" s="2"/>
      <c r="F316" s="2"/>
      <c r="G316" s="4"/>
      <c r="H316" s="4"/>
      <c r="I316" s="4"/>
      <c r="J316" s="4">
        <f t="shared" si="146"/>
        <v>1797.7943448873243</v>
      </c>
      <c r="K316" s="18"/>
      <c r="L316" s="126"/>
      <c r="M316" s="126"/>
      <c r="N316" s="18"/>
    </row>
    <row r="317" spans="1:14" ht="15">
      <c r="A317" s="90" t="str">
        <f t="shared" si="145"/>
        <v>D.Muller</v>
      </c>
      <c r="B317" s="8" t="str">
        <f t="shared" si="145"/>
        <v>GER</v>
      </c>
      <c r="C317" s="2"/>
      <c r="D317" s="2"/>
      <c r="E317" s="2"/>
      <c r="F317" s="2"/>
      <c r="G317" s="4"/>
      <c r="H317" s="4"/>
      <c r="I317" s="4"/>
      <c r="J317" s="4">
        <f t="shared" si="146"/>
        <v>1794.9659394265836</v>
      </c>
      <c r="K317" s="18"/>
      <c r="L317" s="126"/>
      <c r="M317" s="126"/>
      <c r="N317" s="18"/>
    </row>
    <row r="318" spans="1:14" ht="15">
      <c r="A318" s="90" t="str">
        <f t="shared" si="145"/>
        <v>M.Degenkolbe</v>
      </c>
      <c r="B318" s="8" t="str">
        <f t="shared" si="145"/>
        <v>GER</v>
      </c>
      <c r="C318" s="2"/>
      <c r="D318" s="2"/>
      <c r="E318" s="2"/>
      <c r="F318" s="2"/>
      <c r="G318" s="4"/>
      <c r="H318" s="4"/>
      <c r="I318" s="4"/>
      <c r="J318" s="4">
        <f t="shared" si="146"/>
        <v>1788.537367998012</v>
      </c>
      <c r="K318" s="18"/>
      <c r="L318" s="126"/>
      <c r="M318" s="126"/>
      <c r="N318" s="18"/>
    </row>
    <row r="319" spans="1:14" ht="15">
      <c r="A319" s="90" t="str">
        <f t="shared" si="145"/>
        <v>K.Mlynka </v>
      </c>
      <c r="B319" s="8" t="str">
        <f t="shared" si="145"/>
        <v>SVK</v>
      </c>
      <c r="C319" s="2"/>
      <c r="D319" s="2"/>
      <c r="E319" s="2"/>
      <c r="F319" s="2"/>
      <c r="G319" s="4"/>
      <c r="H319" s="4"/>
      <c r="I319" s="4"/>
      <c r="J319" s="4">
        <f t="shared" si="146"/>
        <v>1782.1087965694408</v>
      </c>
      <c r="K319" s="18"/>
      <c r="L319" s="126"/>
      <c r="M319" s="126"/>
      <c r="N319" s="18"/>
    </row>
    <row r="320" spans="1:14" ht="15">
      <c r="A320" s="90" t="str">
        <f t="shared" si="145"/>
        <v>А.Панкратьев</v>
      </c>
      <c r="B320" s="8" t="str">
        <f t="shared" si="145"/>
        <v>RUS</v>
      </c>
      <c r="C320" s="2"/>
      <c r="D320" s="2"/>
      <c r="E320" s="2"/>
      <c r="F320" s="2"/>
      <c r="G320" s="4"/>
      <c r="H320" s="4"/>
      <c r="I320" s="4"/>
      <c r="J320" s="4">
        <f t="shared" si="146"/>
        <v>1794.0277194214455</v>
      </c>
      <c r="K320" s="18"/>
      <c r="L320" s="126"/>
      <c r="M320" s="126"/>
      <c r="N320" s="18"/>
    </row>
    <row r="321" spans="1:14" ht="15">
      <c r="A321" s="90" t="str">
        <f t="shared" si="145"/>
        <v>A.Bidlen</v>
      </c>
      <c r="B321" s="8" t="str">
        <f t="shared" si="145"/>
        <v>SVK</v>
      </c>
      <c r="C321" s="2"/>
      <c r="D321" s="2"/>
      <c r="E321" s="2"/>
      <c r="F321" s="2"/>
      <c r="G321" s="4"/>
      <c r="H321" s="4"/>
      <c r="I321" s="4"/>
      <c r="J321" s="4">
        <f t="shared" si="146"/>
        <v>1775.6802251408692</v>
      </c>
      <c r="K321" s="18"/>
      <c r="L321" s="126"/>
      <c r="M321" s="126"/>
      <c r="N321" s="18"/>
    </row>
    <row r="322" spans="1:14" ht="15">
      <c r="A322" s="90" t="str">
        <f t="shared" si="145"/>
        <v>М.Гершинский</v>
      </c>
      <c r="B322" s="8" t="str">
        <f t="shared" si="145"/>
        <v>UKR</v>
      </c>
      <c r="C322" s="2"/>
      <c r="D322" s="2"/>
      <c r="E322" s="2"/>
      <c r="F322" s="2"/>
      <c r="G322" s="4"/>
      <c r="H322" s="4"/>
      <c r="I322" s="4"/>
      <c r="J322" s="4">
        <f t="shared" si="146"/>
        <v>1779.2390429942388</v>
      </c>
      <c r="K322" s="18"/>
      <c r="L322" s="126"/>
      <c r="M322" s="126"/>
      <c r="N322" s="18"/>
    </row>
    <row r="323" spans="1:14" ht="15">
      <c r="A323" s="90" t="str">
        <f t="shared" si="145"/>
        <v>В.Иванов             </v>
      </c>
      <c r="B323" s="8" t="str">
        <f t="shared" si="145"/>
        <v>RUS</v>
      </c>
      <c r="C323" s="2"/>
      <c r="D323" s="2"/>
      <c r="E323" s="2"/>
      <c r="F323" s="2"/>
      <c r="G323" s="4"/>
      <c r="H323" s="4"/>
      <c r="I323" s="4"/>
      <c r="J323" s="4">
        <f t="shared" si="146"/>
        <v>1782.6322190788126</v>
      </c>
      <c r="K323" s="18"/>
      <c r="L323" s="126"/>
      <c r="M323" s="126"/>
      <c r="N323" s="18"/>
    </row>
    <row r="324" spans="1:14" ht="15">
      <c r="A324" s="90" t="str">
        <f t="shared" si="145"/>
        <v>Н.Чернявский</v>
      </c>
      <c r="B324" s="8" t="str">
        <f t="shared" si="145"/>
        <v>UKR</v>
      </c>
      <c r="C324" s="2"/>
      <c r="D324" s="2"/>
      <c r="E324" s="2"/>
      <c r="F324" s="2"/>
      <c r="G324" s="4"/>
      <c r="H324" s="4"/>
      <c r="I324" s="4"/>
      <c r="J324" s="4">
        <f t="shared" si="146"/>
        <v>1768.2230140475558</v>
      </c>
      <c r="K324" s="18"/>
      <c r="L324" s="126"/>
      <c r="M324" s="126"/>
      <c r="N324" s="18"/>
    </row>
    <row r="325" spans="1:14" ht="15">
      <c r="A325" s="90" t="str">
        <f t="shared" si="145"/>
        <v>А.Ивунин</v>
      </c>
      <c r="B325" s="8" t="str">
        <f t="shared" si="145"/>
        <v>RUS</v>
      </c>
      <c r="C325" s="2"/>
      <c r="D325" s="2"/>
      <c r="E325" s="2"/>
      <c r="F325" s="2"/>
      <c r="G325" s="4"/>
      <c r="H325" s="4"/>
      <c r="I325" s="4"/>
      <c r="J325" s="4">
        <f t="shared" si="146"/>
        <v>1762.457325200105</v>
      </c>
      <c r="K325" s="18"/>
      <c r="L325" s="126"/>
      <c r="M325" s="126"/>
      <c r="N325" s="18"/>
    </row>
    <row r="326" spans="1:14" ht="15">
      <c r="A326" s="90" t="str">
        <f t="shared" si="145"/>
        <v>V.Zamanov</v>
      </c>
      <c r="B326" s="8" t="str">
        <f t="shared" si="145"/>
        <v>AZE</v>
      </c>
      <c r="C326" s="2"/>
      <c r="D326" s="2"/>
      <c r="E326" s="2"/>
      <c r="F326" s="2"/>
      <c r="G326" s="4"/>
      <c r="H326" s="4"/>
      <c r="I326" s="4"/>
      <c r="J326" s="4">
        <f t="shared" si="146"/>
        <v>1756.394510855155</v>
      </c>
      <c r="K326" s="18"/>
      <c r="L326" s="126"/>
      <c r="M326" s="126"/>
      <c r="N326" s="18"/>
    </row>
    <row r="327" spans="1:14" ht="15">
      <c r="A327" s="90" t="str">
        <f t="shared" si="145"/>
        <v>А.Лысяный</v>
      </c>
      <c r="B327" s="8" t="str">
        <f t="shared" si="145"/>
        <v>UKR</v>
      </c>
      <c r="C327" s="2"/>
      <c r="D327" s="2"/>
      <c r="E327" s="2"/>
      <c r="F327" s="2"/>
      <c r="G327" s="4"/>
      <c r="H327" s="4"/>
      <c r="I327" s="4"/>
      <c r="J327" s="4">
        <f t="shared" si="146"/>
        <v>1756.394510855155</v>
      </c>
      <c r="K327" s="18"/>
      <c r="L327" s="126"/>
      <c r="M327" s="126"/>
      <c r="N327" s="18"/>
    </row>
    <row r="328" spans="1:14" ht="15">
      <c r="A328" s="90" t="str">
        <f t="shared" si="145"/>
        <v>В.Желтухов</v>
      </c>
      <c r="B328" s="8" t="str">
        <f t="shared" si="145"/>
        <v>RUS</v>
      </c>
      <c r="C328" s="2"/>
      <c r="D328" s="2"/>
      <c r="E328" s="2"/>
      <c r="F328" s="2"/>
      <c r="G328" s="4"/>
      <c r="H328" s="4"/>
      <c r="I328" s="4"/>
      <c r="J328" s="4">
        <f t="shared" si="146"/>
        <v>1724.988319256906</v>
      </c>
      <c r="K328" s="18"/>
      <c r="L328" s="126"/>
      <c r="M328" s="126"/>
      <c r="N328" s="18"/>
    </row>
    <row r="329" spans="1:14" ht="15">
      <c r="A329" s="90" t="str">
        <f t="shared" si="145"/>
        <v>E.Abdullayev</v>
      </c>
      <c r="B329" s="8" t="str">
        <f t="shared" si="145"/>
        <v>AZE</v>
      </c>
      <c r="C329" s="2"/>
      <c r="D329" s="2"/>
      <c r="E329" s="2"/>
      <c r="F329" s="2"/>
      <c r="G329" s="4"/>
      <c r="H329" s="4"/>
      <c r="I329" s="4"/>
      <c r="J329" s="4">
        <f t="shared" si="146"/>
        <v>1717.2585529111086</v>
      </c>
      <c r="K329" s="18"/>
      <c r="L329" s="126"/>
      <c r="M329" s="126"/>
      <c r="N329" s="18"/>
    </row>
    <row r="330" spans="1:14" ht="15">
      <c r="A330" s="182" t="s">
        <v>357</v>
      </c>
      <c r="B330" s="15" t="s">
        <v>42</v>
      </c>
      <c r="C330" s="2"/>
      <c r="D330" s="2"/>
      <c r="E330" s="2"/>
      <c r="F330" s="2"/>
      <c r="G330" s="4"/>
      <c r="H330" s="4"/>
      <c r="I330" s="4"/>
      <c r="J330" s="4"/>
      <c r="K330" s="167">
        <v>1830.7990629351943</v>
      </c>
      <c r="L330" s="126"/>
      <c r="M330" s="126"/>
      <c r="N330" s="18"/>
    </row>
    <row r="331" spans="1:14" ht="15">
      <c r="A331" s="182" t="s">
        <v>256</v>
      </c>
      <c r="B331" s="15" t="s">
        <v>42</v>
      </c>
      <c r="C331" s="2"/>
      <c r="D331" s="2"/>
      <c r="E331" s="2"/>
      <c r="F331" s="2"/>
      <c r="G331" s="4"/>
      <c r="H331" s="4"/>
      <c r="I331" s="4"/>
      <c r="J331" s="4"/>
      <c r="K331" s="167">
        <v>1813.7789184882358</v>
      </c>
      <c r="L331" s="126"/>
      <c r="M331" s="126"/>
      <c r="N331" s="18"/>
    </row>
    <row r="332" spans="1:14" ht="15">
      <c r="A332" s="182" t="s">
        <v>358</v>
      </c>
      <c r="B332" s="15" t="s">
        <v>42</v>
      </c>
      <c r="C332" s="2"/>
      <c r="D332" s="2"/>
      <c r="E332" s="2"/>
      <c r="F332" s="2"/>
      <c r="G332" s="4"/>
      <c r="H332" s="4"/>
      <c r="I332" s="4"/>
      <c r="J332" s="4"/>
      <c r="K332" s="167">
        <v>1788.0961937849754</v>
      </c>
      <c r="L332" s="220"/>
      <c r="M332" s="126"/>
      <c r="N332" s="18"/>
    </row>
    <row r="333" spans="1:14" ht="15">
      <c r="A333" s="182" t="s">
        <v>47</v>
      </c>
      <c r="B333" s="15" t="s">
        <v>42</v>
      </c>
      <c r="C333" s="2"/>
      <c r="D333" s="2"/>
      <c r="E333" s="2"/>
      <c r="F333" s="2"/>
      <c r="G333" s="4"/>
      <c r="H333" s="4"/>
      <c r="I333" s="4"/>
      <c r="J333" s="4"/>
      <c r="K333" s="167">
        <v>1814.0226607993677</v>
      </c>
      <c r="L333" s="126"/>
      <c r="M333" s="126"/>
      <c r="N333" s="18"/>
    </row>
    <row r="334" spans="1:14" ht="15">
      <c r="A334" s="182" t="s">
        <v>34</v>
      </c>
      <c r="B334" s="15" t="s">
        <v>42</v>
      </c>
      <c r="C334" s="2"/>
      <c r="D334" s="2"/>
      <c r="E334" s="2"/>
      <c r="F334" s="2"/>
      <c r="G334" s="4"/>
      <c r="H334" s="4"/>
      <c r="I334" s="4"/>
      <c r="J334" s="4"/>
      <c r="K334" s="167">
        <v>1787.6322145619908</v>
      </c>
      <c r="L334" s="126"/>
      <c r="M334" s="126"/>
      <c r="N334" s="18"/>
    </row>
    <row r="335" spans="1:14" ht="15">
      <c r="A335" s="18" t="s">
        <v>356</v>
      </c>
      <c r="B335" s="15" t="s">
        <v>364</v>
      </c>
      <c r="C335" s="2"/>
      <c r="D335" s="2"/>
      <c r="E335" s="2"/>
      <c r="F335" s="2"/>
      <c r="G335" s="4"/>
      <c r="H335" s="4"/>
      <c r="I335" s="4"/>
      <c r="J335" s="4"/>
      <c r="K335" s="167">
        <v>1798.139423878383</v>
      </c>
      <c r="L335" s="126"/>
      <c r="M335" s="126"/>
      <c r="N335" s="18"/>
    </row>
    <row r="336" spans="1:14" ht="15">
      <c r="A336" s="182" t="s">
        <v>359</v>
      </c>
      <c r="B336" s="2" t="s">
        <v>42</v>
      </c>
      <c r="C336" s="2"/>
      <c r="D336" s="2"/>
      <c r="E336" s="2"/>
      <c r="F336" s="2"/>
      <c r="G336" s="4"/>
      <c r="H336" s="4"/>
      <c r="I336" s="4"/>
      <c r="J336" s="4"/>
      <c r="K336" s="167">
        <v>1791.7108524498117</v>
      </c>
      <c r="L336" s="126"/>
      <c r="M336" s="126"/>
      <c r="N336" s="18"/>
    </row>
    <row r="337" spans="1:14" ht="15">
      <c r="A337" s="182" t="s">
        <v>360</v>
      </c>
      <c r="B337" s="2" t="s">
        <v>42</v>
      </c>
      <c r="C337" s="2"/>
      <c r="D337" s="2"/>
      <c r="E337" s="2"/>
      <c r="F337" s="2"/>
      <c r="G337" s="4"/>
      <c r="H337" s="4"/>
      <c r="I337" s="4"/>
      <c r="J337" s="4"/>
      <c r="K337" s="167">
        <v>1791.7108524498117</v>
      </c>
      <c r="L337" s="126"/>
      <c r="M337" s="126"/>
      <c r="N337" s="18"/>
    </row>
    <row r="338" spans="1:14" ht="15">
      <c r="A338" s="182" t="s">
        <v>361</v>
      </c>
      <c r="B338" s="2" t="s">
        <v>42</v>
      </c>
      <c r="C338" s="2"/>
      <c r="D338" s="2"/>
      <c r="E338" s="2"/>
      <c r="F338" s="2"/>
      <c r="G338" s="4"/>
      <c r="H338" s="4"/>
      <c r="I338" s="4"/>
      <c r="J338" s="4"/>
      <c r="K338" s="167">
        <v>1791.7108524498117</v>
      </c>
      <c r="L338" s="126"/>
      <c r="M338" s="126"/>
      <c r="N338" s="18"/>
    </row>
    <row r="339" spans="1:14" ht="15">
      <c r="A339" s="182" t="s">
        <v>362</v>
      </c>
      <c r="B339" s="15" t="s">
        <v>364</v>
      </c>
      <c r="C339" s="2"/>
      <c r="D339" s="2"/>
      <c r="E339" s="2"/>
      <c r="F339" s="2"/>
      <c r="G339" s="4"/>
      <c r="H339" s="4"/>
      <c r="I339" s="4"/>
      <c r="J339" s="4"/>
      <c r="K339" s="167">
        <v>1791.7108524498117</v>
      </c>
      <c r="L339" s="126"/>
      <c r="M339" s="126"/>
      <c r="N339" s="18"/>
    </row>
    <row r="340" spans="1:14" ht="15">
      <c r="A340" s="182" t="s">
        <v>363</v>
      </c>
      <c r="B340" s="146" t="s">
        <v>276</v>
      </c>
      <c r="C340" s="2"/>
      <c r="D340" s="2"/>
      <c r="E340" s="2"/>
      <c r="F340" s="2"/>
      <c r="G340" s="4"/>
      <c r="H340" s="4"/>
      <c r="I340" s="4"/>
      <c r="J340" s="4"/>
      <c r="K340" s="167">
        <v>1804.5679953069546</v>
      </c>
      <c r="L340" s="126"/>
      <c r="M340" s="126"/>
      <c r="N340" s="18"/>
    </row>
    <row r="341" spans="1:14" ht="15">
      <c r="A341" s="182" t="str">
        <f aca="true" t="shared" si="147" ref="A341:B349">A171</f>
        <v>В.Винокуров</v>
      </c>
      <c r="B341" s="224" t="str">
        <f t="shared" si="147"/>
        <v>RUS </v>
      </c>
      <c r="C341" s="2"/>
      <c r="D341" s="2"/>
      <c r="E341" s="2"/>
      <c r="F341" s="2"/>
      <c r="G341" s="4"/>
      <c r="H341" s="4"/>
      <c r="I341" s="4"/>
      <c r="J341" s="4"/>
      <c r="K341" s="167"/>
      <c r="L341" s="84">
        <f>K171</f>
        <v>1856.344537815126</v>
      </c>
      <c r="M341" s="126"/>
      <c r="N341" s="18"/>
    </row>
    <row r="342" spans="1:14" ht="15">
      <c r="A342" s="182" t="str">
        <f t="shared" si="147"/>
        <v>И.Антипин</v>
      </c>
      <c r="B342" s="224" t="str">
        <f t="shared" si="147"/>
        <v>RUS </v>
      </c>
      <c r="C342" s="2"/>
      <c r="D342" s="2"/>
      <c r="E342" s="2"/>
      <c r="F342" s="2"/>
      <c r="G342" s="4"/>
      <c r="H342" s="4"/>
      <c r="I342" s="4"/>
      <c r="J342" s="4"/>
      <c r="K342" s="167"/>
      <c r="L342" s="84">
        <f aca="true" t="shared" si="148" ref="L342:L349">K172</f>
        <v>1818.396141676682</v>
      </c>
      <c r="M342" s="126"/>
      <c r="N342" s="18"/>
    </row>
    <row r="343" spans="1:14" ht="15">
      <c r="A343" s="182" t="str">
        <f t="shared" si="147"/>
        <v>В.Мединцев</v>
      </c>
      <c r="B343" s="224" t="str">
        <f t="shared" si="147"/>
        <v>RUS </v>
      </c>
      <c r="C343" s="2"/>
      <c r="D343" s="2"/>
      <c r="E343" s="2"/>
      <c r="F343" s="2"/>
      <c r="G343" s="4"/>
      <c r="H343" s="4"/>
      <c r="I343" s="4"/>
      <c r="J343" s="4"/>
      <c r="K343" s="167"/>
      <c r="L343" s="84">
        <f t="shared" si="148"/>
        <v>1811.8140234832622</v>
      </c>
      <c r="M343" s="126"/>
      <c r="N343" s="18"/>
    </row>
    <row r="344" spans="1:14" ht="15">
      <c r="A344" s="182" t="str">
        <f t="shared" si="147"/>
        <v>В.Жеглов</v>
      </c>
      <c r="B344" s="224" t="str">
        <f t="shared" si="147"/>
        <v>RUS </v>
      </c>
      <c r="C344" s="2"/>
      <c r="D344" s="2"/>
      <c r="E344" s="2"/>
      <c r="F344" s="2"/>
      <c r="G344" s="4"/>
      <c r="H344" s="4"/>
      <c r="I344" s="4"/>
      <c r="J344" s="4"/>
      <c r="K344" s="167"/>
      <c r="L344" s="84">
        <f t="shared" si="148"/>
        <v>1797.9121279489034</v>
      </c>
      <c r="M344" s="126"/>
      <c r="N344" s="18"/>
    </row>
    <row r="345" spans="1:14" ht="15">
      <c r="A345" s="182" t="str">
        <f t="shared" si="147"/>
        <v>Ю.Парамонов</v>
      </c>
      <c r="B345" s="224" t="str">
        <f t="shared" si="147"/>
        <v>RUS </v>
      </c>
      <c r="C345" s="2"/>
      <c r="D345" s="2"/>
      <c r="E345" s="2"/>
      <c r="F345" s="2"/>
      <c r="G345" s="4"/>
      <c r="H345" s="4"/>
      <c r="I345" s="4"/>
      <c r="J345" s="4"/>
      <c r="K345" s="167"/>
      <c r="L345" s="84">
        <f t="shared" si="148"/>
        <v>1797.9121279489034</v>
      </c>
      <c r="M345" s="126"/>
      <c r="N345" s="18"/>
    </row>
    <row r="346" spans="1:14" ht="15">
      <c r="A346" s="182" t="str">
        <f t="shared" si="147"/>
        <v>В.Иванов</v>
      </c>
      <c r="B346" s="224" t="str">
        <f t="shared" si="147"/>
        <v>RUS </v>
      </c>
      <c r="C346" s="2"/>
      <c r="D346" s="2"/>
      <c r="E346" s="2"/>
      <c r="F346" s="2"/>
      <c r="G346" s="4"/>
      <c r="H346" s="4"/>
      <c r="I346" s="4"/>
      <c r="J346" s="4"/>
      <c r="K346" s="167"/>
      <c r="L346" s="84">
        <f t="shared" si="148"/>
        <v>1788.9141968972351</v>
      </c>
      <c r="M346" s="126"/>
      <c r="N346" s="18"/>
    </row>
    <row r="347" spans="1:14" ht="15">
      <c r="A347" s="182" t="str">
        <f t="shared" si="147"/>
        <v>В.Барсуков</v>
      </c>
      <c r="B347" s="224" t="str">
        <f t="shared" si="147"/>
        <v>RUS </v>
      </c>
      <c r="C347" s="2"/>
      <c r="D347" s="2"/>
      <c r="E347" s="2"/>
      <c r="F347" s="2"/>
      <c r="G347" s="4"/>
      <c r="H347" s="4"/>
      <c r="I347" s="4"/>
      <c r="J347" s="4"/>
      <c r="K347" s="167"/>
      <c r="L347" s="84">
        <f t="shared" si="148"/>
        <v>1796.7053490920491</v>
      </c>
      <c r="M347" s="126"/>
      <c r="N347" s="18"/>
    </row>
    <row r="348" spans="1:14" ht="15">
      <c r="A348" s="182" t="str">
        <f t="shared" si="147"/>
        <v>В.Клипачёв</v>
      </c>
      <c r="B348" s="224" t="str">
        <f t="shared" si="147"/>
        <v>RUS </v>
      </c>
      <c r="C348" s="2"/>
      <c r="D348" s="2"/>
      <c r="E348" s="2"/>
      <c r="F348" s="2"/>
      <c r="G348" s="4"/>
      <c r="H348" s="4"/>
      <c r="I348" s="4"/>
      <c r="J348" s="4"/>
      <c r="K348" s="167"/>
      <c r="L348" s="84">
        <f t="shared" si="148"/>
        <v>1789.2064830756801</v>
      </c>
      <c r="M348" s="126"/>
      <c r="N348" s="18"/>
    </row>
    <row r="349" spans="1:14" ht="15">
      <c r="A349" s="182" t="str">
        <f t="shared" si="147"/>
        <v>В.Копыл</v>
      </c>
      <c r="B349" s="224" t="str">
        <f t="shared" si="147"/>
        <v>UKR</v>
      </c>
      <c r="C349" s="2"/>
      <c r="D349" s="2"/>
      <c r="E349" s="2"/>
      <c r="F349" s="2"/>
      <c r="G349" s="4"/>
      <c r="H349" s="4"/>
      <c r="I349" s="4"/>
      <c r="J349" s="4"/>
      <c r="K349" s="167"/>
      <c r="L349" s="84">
        <f t="shared" si="148"/>
        <v>1789.1304008154275</v>
      </c>
      <c r="M349" s="126"/>
      <c r="N349" s="18"/>
    </row>
    <row r="350" spans="1:14" ht="15">
      <c r="A350" s="182" t="str">
        <f>A195</f>
        <v>В.Кириллов </v>
      </c>
      <c r="B350" s="224" t="str">
        <f>B195</f>
        <v>RUS</v>
      </c>
      <c r="C350" s="2"/>
      <c r="D350" s="2"/>
      <c r="E350" s="2"/>
      <c r="F350" s="2"/>
      <c r="G350" s="4"/>
      <c r="H350" s="4"/>
      <c r="I350" s="4"/>
      <c r="J350" s="4"/>
      <c r="K350" s="167"/>
      <c r="L350" s="84">
        <f>K195</f>
        <v>1790.3721887259874</v>
      </c>
      <c r="M350" s="126"/>
      <c r="N350" s="18"/>
    </row>
    <row r="351" spans="1:14" ht="15">
      <c r="A351" s="182" t="str">
        <f aca="true" t="shared" si="149" ref="A351:B362">A186</f>
        <v>Н.Колесник </v>
      </c>
      <c r="B351" s="224" t="str">
        <f t="shared" si="149"/>
        <v>UKR</v>
      </c>
      <c r="C351" s="2"/>
      <c r="D351" s="2"/>
      <c r="E351" s="2"/>
      <c r="F351" s="2"/>
      <c r="G351" s="4"/>
      <c r="H351" s="4"/>
      <c r="I351" s="4"/>
      <c r="J351" s="4"/>
      <c r="K351" s="167"/>
      <c r="L351" s="4"/>
      <c r="M351" s="84">
        <f>K186</f>
        <v>1809.6579030117018</v>
      </c>
      <c r="N351" s="18"/>
    </row>
    <row r="352" spans="1:14" ht="15">
      <c r="A352" s="182" t="str">
        <f t="shared" si="149"/>
        <v>В.Матэуш </v>
      </c>
      <c r="B352" s="224" t="str">
        <f t="shared" si="149"/>
        <v>RUS</v>
      </c>
      <c r="C352" s="2"/>
      <c r="D352" s="2"/>
      <c r="E352" s="2"/>
      <c r="F352" s="2"/>
      <c r="G352" s="4"/>
      <c r="H352" s="4"/>
      <c r="I352" s="4"/>
      <c r="J352" s="4"/>
      <c r="K352" s="167"/>
      <c r="L352" s="4"/>
      <c r="M352" s="84">
        <f aca="true" t="shared" si="150" ref="M352:M362">K187</f>
        <v>1805.4518492158072</v>
      </c>
      <c r="N352" s="18"/>
    </row>
    <row r="353" spans="1:14" ht="15">
      <c r="A353" s="182" t="str">
        <f t="shared" si="149"/>
        <v>И.Антипин </v>
      </c>
      <c r="B353" s="224" t="str">
        <f t="shared" si="149"/>
        <v>RUS</v>
      </c>
      <c r="C353" s="2"/>
      <c r="D353" s="2"/>
      <c r="E353" s="2"/>
      <c r="F353" s="2"/>
      <c r="G353" s="4"/>
      <c r="H353" s="4"/>
      <c r="I353" s="4"/>
      <c r="J353" s="4"/>
      <c r="K353" s="167"/>
      <c r="L353" s="4"/>
      <c r="M353" s="84">
        <f t="shared" si="150"/>
        <v>1814.8268548197134</v>
      </c>
      <c r="N353" s="18"/>
    </row>
    <row r="354" spans="1:14" ht="15">
      <c r="A354" s="182" t="str">
        <f t="shared" si="149"/>
        <v>В.Евсеев </v>
      </c>
      <c r="B354" s="224" t="str">
        <f t="shared" si="149"/>
        <v>UKR</v>
      </c>
      <c r="C354" s="2"/>
      <c r="D354" s="2"/>
      <c r="E354" s="2"/>
      <c r="F354" s="2"/>
      <c r="G354" s="4"/>
      <c r="H354" s="4"/>
      <c r="I354" s="4"/>
      <c r="J354" s="4"/>
      <c r="K354" s="167"/>
      <c r="L354" s="4"/>
      <c r="M354" s="84">
        <f t="shared" si="150"/>
        <v>1806.1091437006985</v>
      </c>
      <c r="N354" s="18"/>
    </row>
    <row r="355" spans="1:14" ht="15">
      <c r="A355" s="182" t="str">
        <f t="shared" si="149"/>
        <v>В.Клипачёв </v>
      </c>
      <c r="B355" s="224" t="str">
        <f t="shared" si="149"/>
        <v>RUS</v>
      </c>
      <c r="C355" s="2"/>
      <c r="D355" s="2"/>
      <c r="E355" s="2"/>
      <c r="F355" s="2"/>
      <c r="G355" s="4"/>
      <c r="H355" s="4"/>
      <c r="I355" s="4"/>
      <c r="J355" s="4"/>
      <c r="K355" s="167"/>
      <c r="L355" s="4"/>
      <c r="M355" s="84">
        <f t="shared" si="150"/>
        <v>1796.4247491041358</v>
      </c>
      <c r="N355" s="18"/>
    </row>
    <row r="356" spans="1:14" ht="15">
      <c r="A356" s="182" t="str">
        <f t="shared" si="149"/>
        <v>А.Ивунин </v>
      </c>
      <c r="B356" s="224" t="str">
        <f t="shared" si="149"/>
        <v>RUS</v>
      </c>
      <c r="C356" s="2"/>
      <c r="D356" s="2"/>
      <c r="E356" s="2"/>
      <c r="F356" s="2"/>
      <c r="G356" s="4"/>
      <c r="H356" s="4"/>
      <c r="I356" s="4"/>
      <c r="J356" s="4"/>
      <c r="K356" s="167"/>
      <c r="L356" s="4"/>
      <c r="M356" s="84">
        <f t="shared" si="150"/>
        <v>1773.1326426216767</v>
      </c>
      <c r="N356" s="18"/>
    </row>
    <row r="357" spans="1:14" ht="15">
      <c r="A357" s="182" t="str">
        <f t="shared" si="149"/>
        <v>А.Панкратьев </v>
      </c>
      <c r="B357" s="224" t="str">
        <f t="shared" si="149"/>
        <v>RUS</v>
      </c>
      <c r="C357" s="2"/>
      <c r="D357" s="2"/>
      <c r="E357" s="2"/>
      <c r="F357" s="2"/>
      <c r="G357" s="4"/>
      <c r="H357" s="4"/>
      <c r="I357" s="4"/>
      <c r="J357" s="4"/>
      <c r="K357" s="167"/>
      <c r="L357" s="4"/>
      <c r="M357" s="84">
        <f t="shared" si="150"/>
        <v>1793.0356411419687</v>
      </c>
      <c r="N357" s="18"/>
    </row>
    <row r="358" spans="1:14" ht="15">
      <c r="A358" s="182" t="str">
        <f t="shared" si="149"/>
        <v>Ю.Парамонов </v>
      </c>
      <c r="B358" s="224" t="str">
        <f t="shared" si="149"/>
        <v>RUS</v>
      </c>
      <c r="C358" s="2"/>
      <c r="D358" s="2"/>
      <c r="E358" s="2"/>
      <c r="F358" s="2"/>
      <c r="G358" s="4"/>
      <c r="H358" s="4"/>
      <c r="I358" s="4"/>
      <c r="J358" s="4"/>
      <c r="K358" s="167"/>
      <c r="L358" s="4"/>
      <c r="M358" s="84">
        <f t="shared" si="150"/>
        <v>1795.4844980245332</v>
      </c>
      <c r="N358" s="18"/>
    </row>
    <row r="359" spans="1:14" ht="15">
      <c r="A359" s="182" t="str">
        <f t="shared" si="149"/>
        <v>В.Иванов </v>
      </c>
      <c r="B359" s="224" t="str">
        <f t="shared" si="149"/>
        <v>RUS</v>
      </c>
      <c r="C359" s="2"/>
      <c r="D359" s="2"/>
      <c r="E359" s="2"/>
      <c r="F359" s="2"/>
      <c r="G359" s="4"/>
      <c r="H359" s="4"/>
      <c r="I359" s="4"/>
      <c r="J359" s="4"/>
      <c r="K359" s="167"/>
      <c r="L359" s="4"/>
      <c r="M359" s="84">
        <f t="shared" si="150"/>
        <v>1783.3833395781542</v>
      </c>
      <c r="N359" s="18"/>
    </row>
    <row r="360" spans="1:14" ht="15">
      <c r="A360" s="182" t="str">
        <f t="shared" si="149"/>
        <v>В.Кириллов </v>
      </c>
      <c r="B360" s="224" t="str">
        <f t="shared" si="149"/>
        <v>RUS</v>
      </c>
      <c r="C360" s="2"/>
      <c r="D360" s="2"/>
      <c r="E360" s="2"/>
      <c r="F360" s="2"/>
      <c r="G360" s="4"/>
      <c r="H360" s="4"/>
      <c r="I360" s="4"/>
      <c r="J360" s="4"/>
      <c r="K360" s="167"/>
      <c r="L360" s="4"/>
      <c r="M360" s="84">
        <f t="shared" si="150"/>
        <v>1790.3721887259874</v>
      </c>
      <c r="N360" s="18"/>
    </row>
    <row r="361" spans="1:14" ht="15">
      <c r="A361" s="182" t="str">
        <f t="shared" si="149"/>
        <v>В.Жеглов </v>
      </c>
      <c r="B361" s="224" t="str">
        <f t="shared" si="149"/>
        <v>RUS</v>
      </c>
      <c r="C361" s="2"/>
      <c r="D361" s="2"/>
      <c r="E361" s="2"/>
      <c r="F361" s="2"/>
      <c r="G361" s="4"/>
      <c r="H361" s="4"/>
      <c r="I361" s="4"/>
      <c r="J361" s="4"/>
      <c r="K361" s="167"/>
      <c r="L361" s="4"/>
      <c r="M361" s="84">
        <f t="shared" si="150"/>
        <v>1789.0559265959616</v>
      </c>
      <c r="N361" s="18"/>
    </row>
    <row r="362" spans="1:14" ht="15">
      <c r="A362" s="182" t="str">
        <f t="shared" si="149"/>
        <v>Э.Зарубин </v>
      </c>
      <c r="B362" s="274" t="str">
        <f t="shared" si="149"/>
        <v>RUS</v>
      </c>
      <c r="C362" s="2"/>
      <c r="D362" s="19"/>
      <c r="E362" s="2"/>
      <c r="F362" s="2"/>
      <c r="G362" s="4"/>
      <c r="H362" s="4"/>
      <c r="I362" s="4"/>
      <c r="J362" s="4"/>
      <c r="K362" s="167"/>
      <c r="L362" s="4"/>
      <c r="M362" s="84">
        <f t="shared" si="150"/>
        <v>1791.36927489762</v>
      </c>
      <c r="N362" s="18"/>
    </row>
    <row r="363" spans="1:14" ht="15">
      <c r="A363" s="182" t="str">
        <f aca="true" t="shared" si="151" ref="A363:B379">A204</f>
        <v>V. Paliulionis</v>
      </c>
      <c r="B363" s="274" t="str">
        <f t="shared" si="151"/>
        <v>LIT</v>
      </c>
      <c r="C363" s="275"/>
      <c r="D363" s="19"/>
      <c r="E363" s="2"/>
      <c r="F363" s="2"/>
      <c r="G363" s="4"/>
      <c r="H363" s="4"/>
      <c r="I363" s="4"/>
      <c r="J363" s="4"/>
      <c r="K363" s="167"/>
      <c r="L363" s="4"/>
      <c r="M363" s="18"/>
      <c r="N363" s="4">
        <f>K204</f>
        <v>1880.2550719409223</v>
      </c>
    </row>
    <row r="364" spans="1:14" ht="15">
      <c r="A364" s="182" t="str">
        <f t="shared" si="151"/>
        <v>А. Костюков</v>
      </c>
      <c r="B364" s="274" t="str">
        <f t="shared" si="151"/>
        <v>RUS</v>
      </c>
      <c r="C364" s="273"/>
      <c r="D364" s="19"/>
      <c r="E364" s="2"/>
      <c r="F364" s="2"/>
      <c r="G364" s="4"/>
      <c r="H364" s="4"/>
      <c r="I364" s="4"/>
      <c r="J364" s="4"/>
      <c r="K364" s="167"/>
      <c r="L364" s="4"/>
      <c r="M364" s="18"/>
      <c r="N364" s="4">
        <f aca="true" t="shared" si="152" ref="N364:N379">K205</f>
        <v>1814.268438728198</v>
      </c>
    </row>
    <row r="365" spans="1:14" ht="15">
      <c r="A365" s="182" t="str">
        <f t="shared" si="151"/>
        <v>В. Иванов</v>
      </c>
      <c r="B365" s="274" t="str">
        <f t="shared" si="151"/>
        <v>RUS</v>
      </c>
      <c r="C365" s="275"/>
      <c r="D365" s="19"/>
      <c r="E365" s="2"/>
      <c r="F365" s="2"/>
      <c r="G365" s="4"/>
      <c r="H365" s="4"/>
      <c r="I365" s="4"/>
      <c r="J365" s="4"/>
      <c r="K365" s="167"/>
      <c r="L365" s="4"/>
      <c r="M365" s="18"/>
      <c r="N365" s="4">
        <f t="shared" si="152"/>
        <v>1806.8717506109188</v>
      </c>
    </row>
    <row r="366" spans="1:14" ht="15">
      <c r="A366" s="182" t="str">
        <f t="shared" si="151"/>
        <v>Э. Зарубин</v>
      </c>
      <c r="B366" s="274" t="str">
        <f t="shared" si="151"/>
        <v>RUS</v>
      </c>
      <c r="C366" s="275"/>
      <c r="D366" s="19"/>
      <c r="E366" s="2"/>
      <c r="F366" s="2"/>
      <c r="G366" s="4"/>
      <c r="H366" s="4"/>
      <c r="I366" s="4"/>
      <c r="J366" s="4"/>
      <c r="K366" s="167"/>
      <c r="L366" s="4"/>
      <c r="M366" s="18"/>
      <c r="N366" s="4">
        <f t="shared" si="152"/>
        <v>1808.8818052321453</v>
      </c>
    </row>
    <row r="367" spans="1:14" ht="15">
      <c r="A367" s="182" t="str">
        <f t="shared" si="151"/>
        <v>М. Гершинский</v>
      </c>
      <c r="B367" s="274" t="str">
        <f t="shared" si="151"/>
        <v>UKR</v>
      </c>
      <c r="C367" s="275"/>
      <c r="D367" s="19"/>
      <c r="E367" s="2"/>
      <c r="F367" s="2"/>
      <c r="G367" s="4"/>
      <c r="H367" s="4"/>
      <c r="I367" s="4"/>
      <c r="J367" s="4"/>
      <c r="K367" s="167"/>
      <c r="L367" s="4"/>
      <c r="M367" s="18"/>
      <c r="N367" s="4">
        <f t="shared" si="152"/>
        <v>1805.828633910496</v>
      </c>
    </row>
    <row r="368" spans="1:14" ht="15">
      <c r="A368" s="182" t="str">
        <f t="shared" si="151"/>
        <v>В. Абросимов</v>
      </c>
      <c r="B368" s="274" t="str">
        <f t="shared" si="151"/>
        <v>RUS</v>
      </c>
      <c r="C368" s="275"/>
      <c r="D368" s="19"/>
      <c r="E368" s="2"/>
      <c r="F368" s="2"/>
      <c r="G368" s="4"/>
      <c r="H368" s="4"/>
      <c r="I368" s="4"/>
      <c r="J368" s="4"/>
      <c r="K368" s="167"/>
      <c r="L368" s="4"/>
      <c r="M368" s="18"/>
      <c r="N368" s="4">
        <f t="shared" si="152"/>
        <v>1835.5933676291365</v>
      </c>
    </row>
    <row r="369" spans="1:14" ht="15">
      <c r="A369" s="182" t="str">
        <f t="shared" si="151"/>
        <v>Z. Mihajloski</v>
      </c>
      <c r="B369" s="274" t="str">
        <f t="shared" si="151"/>
        <v>MAK </v>
      </c>
      <c r="C369" s="275"/>
      <c r="D369" s="19"/>
      <c r="E369" s="2"/>
      <c r="F369" s="2"/>
      <c r="G369" s="4"/>
      <c r="H369" s="4"/>
      <c r="I369" s="4"/>
      <c r="J369" s="4"/>
      <c r="K369" s="167"/>
      <c r="L369" s="4"/>
      <c r="M369" s="18"/>
      <c r="N369" s="4">
        <f t="shared" si="152"/>
        <v>1827.4156211303625</v>
      </c>
    </row>
    <row r="370" spans="1:14" ht="15">
      <c r="A370" s="182" t="str">
        <f t="shared" si="151"/>
        <v>И. Антипин</v>
      </c>
      <c r="B370" s="274" t="str">
        <f t="shared" si="151"/>
        <v>RUS</v>
      </c>
      <c r="C370" s="275"/>
      <c r="D370" s="19"/>
      <c r="E370" s="2"/>
      <c r="F370" s="2"/>
      <c r="G370" s="4"/>
      <c r="H370" s="4"/>
      <c r="I370" s="4"/>
      <c r="J370" s="4"/>
      <c r="K370" s="167"/>
      <c r="L370" s="4"/>
      <c r="M370" s="18"/>
      <c r="N370" s="4">
        <f t="shared" si="152"/>
        <v>1808.3574911058167</v>
      </c>
    </row>
    <row r="371" spans="1:14" ht="15">
      <c r="A371" s="182" t="str">
        <f t="shared" si="151"/>
        <v>А. Панкратьев</v>
      </c>
      <c r="B371" s="274" t="str">
        <f t="shared" si="151"/>
        <v>RUS</v>
      </c>
      <c r="C371" s="275"/>
      <c r="D371" s="19"/>
      <c r="E371" s="2"/>
      <c r="F371" s="2"/>
      <c r="G371" s="4"/>
      <c r="H371" s="4"/>
      <c r="I371" s="4"/>
      <c r="J371" s="4"/>
      <c r="K371" s="167"/>
      <c r="L371" s="4"/>
      <c r="M371" s="18"/>
      <c r="N371" s="4">
        <f t="shared" si="152"/>
        <v>1802.8726570816393</v>
      </c>
    </row>
    <row r="372" spans="1:14" ht="15">
      <c r="A372" s="182" t="str">
        <f t="shared" si="151"/>
        <v>J. Csak</v>
      </c>
      <c r="B372" s="274" t="str">
        <f t="shared" si="151"/>
        <v>HUN </v>
      </c>
      <c r="C372" s="273"/>
      <c r="D372" s="19"/>
      <c r="E372" s="2"/>
      <c r="F372" s="2"/>
      <c r="G372" s="4"/>
      <c r="H372" s="4"/>
      <c r="I372" s="4"/>
      <c r="J372" s="4"/>
      <c r="K372" s="167"/>
      <c r="L372" s="4"/>
      <c r="M372" s="18"/>
      <c r="N372" s="4">
        <f t="shared" si="152"/>
        <v>1798.1970101567692</v>
      </c>
    </row>
    <row r="373" spans="1:14" ht="15">
      <c r="A373" s="182" t="str">
        <f t="shared" si="151"/>
        <v>В. Желтухов</v>
      </c>
      <c r="B373" s="274" t="str">
        <f t="shared" si="151"/>
        <v>RUS</v>
      </c>
      <c r="C373" s="275"/>
      <c r="D373" s="19"/>
      <c r="E373" s="2"/>
      <c r="F373" s="2"/>
      <c r="G373" s="4"/>
      <c r="H373" s="4"/>
      <c r="I373" s="4"/>
      <c r="J373" s="4"/>
      <c r="K373" s="167"/>
      <c r="L373" s="4"/>
      <c r="M373" s="18"/>
      <c r="N373" s="4">
        <f t="shared" si="152"/>
        <v>1779.3166198841227</v>
      </c>
    </row>
    <row r="374" spans="1:14" ht="15">
      <c r="A374" s="182" t="str">
        <f t="shared" si="151"/>
        <v>Д. Гринченко</v>
      </c>
      <c r="B374" s="274" t="str">
        <f t="shared" si="151"/>
        <v>UKR</v>
      </c>
      <c r="C374" s="275"/>
      <c r="D374" s="19"/>
      <c r="E374" s="2"/>
      <c r="F374" s="2"/>
      <c r="G374" s="4"/>
      <c r="H374" s="4"/>
      <c r="I374" s="4"/>
      <c r="J374" s="4"/>
      <c r="K374" s="167"/>
      <c r="L374" s="4"/>
      <c r="M374" s="18"/>
      <c r="N374" s="4">
        <f t="shared" si="152"/>
        <v>1790.8011437238383</v>
      </c>
    </row>
    <row r="375" spans="1:14" ht="15">
      <c r="A375" s="182" t="str">
        <f t="shared" si="151"/>
        <v>М. Гальма</v>
      </c>
      <c r="B375" s="274" t="str">
        <f t="shared" si="151"/>
        <v>UKR</v>
      </c>
      <c r="C375" s="273"/>
      <c r="D375" s="19"/>
      <c r="E375" s="2"/>
      <c r="F375" s="2"/>
      <c r="G375" s="4"/>
      <c r="H375" s="4"/>
      <c r="I375" s="4"/>
      <c r="J375" s="4"/>
      <c r="K375" s="167"/>
      <c r="L375" s="4"/>
      <c r="M375" s="18"/>
      <c r="N375" s="4">
        <f t="shared" si="152"/>
        <v>1791.768438728198</v>
      </c>
    </row>
    <row r="376" spans="1:14" ht="15">
      <c r="A376" s="182" t="str">
        <f t="shared" si="151"/>
        <v>A. Bidlen</v>
      </c>
      <c r="B376" s="274" t="str">
        <f t="shared" si="151"/>
        <v>SVK</v>
      </c>
      <c r="C376" s="275"/>
      <c r="D376" s="19"/>
      <c r="E376" s="2"/>
      <c r="F376" s="2"/>
      <c r="G376" s="4"/>
      <c r="H376" s="4"/>
      <c r="I376" s="4"/>
      <c r="J376" s="4"/>
      <c r="K376" s="167"/>
      <c r="L376" s="4"/>
      <c r="M376" s="18"/>
      <c r="N376" s="4">
        <f t="shared" si="152"/>
        <v>1779.2185961037992</v>
      </c>
    </row>
    <row r="377" spans="1:14" ht="15">
      <c r="A377" s="182" t="str">
        <f t="shared" si="151"/>
        <v>В. Юзюк</v>
      </c>
      <c r="B377" s="274" t="str">
        <f t="shared" si="151"/>
        <v>UKR </v>
      </c>
      <c r="C377" s="273"/>
      <c r="D377" s="19"/>
      <c r="E377" s="2"/>
      <c r="F377" s="2"/>
      <c r="G377" s="4"/>
      <c r="H377" s="4"/>
      <c r="I377" s="4"/>
      <c r="J377" s="4"/>
      <c r="K377" s="167"/>
      <c r="L377" s="4"/>
      <c r="M377" s="18"/>
      <c r="N377" s="4">
        <f t="shared" si="152"/>
        <v>1782.1255815853408</v>
      </c>
    </row>
    <row r="378" spans="1:14" ht="15">
      <c r="A378" s="182" t="str">
        <f t="shared" si="151"/>
        <v>Б. Атанасов</v>
      </c>
      <c r="B378" s="274" t="str">
        <f t="shared" si="151"/>
        <v>BUL</v>
      </c>
      <c r="C378" s="273"/>
      <c r="D378" s="19"/>
      <c r="E378" s="2"/>
      <c r="F378" s="2"/>
      <c r="G378" s="4"/>
      <c r="H378" s="4"/>
      <c r="I378" s="4"/>
      <c r="J378" s="4"/>
      <c r="K378" s="167"/>
      <c r="L378" s="4"/>
      <c r="M378" s="18"/>
      <c r="N378" s="4">
        <f t="shared" si="152"/>
        <v>1778.911295871055</v>
      </c>
    </row>
    <row r="379" spans="1:14" ht="15">
      <c r="A379" s="182" t="str">
        <f t="shared" si="151"/>
        <v>K. Mlynka</v>
      </c>
      <c r="B379" s="274" t="str">
        <f t="shared" si="151"/>
        <v>SVK</v>
      </c>
      <c r="C379" s="275"/>
      <c r="D379" s="19"/>
      <c r="E379" s="2"/>
      <c r="F379" s="2"/>
      <c r="G379" s="4"/>
      <c r="H379" s="4"/>
      <c r="I379" s="4"/>
      <c r="J379" s="4"/>
      <c r="K379" s="167"/>
      <c r="L379" s="4"/>
      <c r="M379" s="18"/>
      <c r="N379" s="4">
        <f t="shared" si="152"/>
        <v>1758.3366632670015</v>
      </c>
    </row>
    <row r="380" spans="1:13" ht="15">
      <c r="A380" s="207"/>
      <c r="B380" s="207"/>
      <c r="C380" s="47"/>
      <c r="D380" s="47"/>
      <c r="E380" s="47"/>
      <c r="F380" s="47"/>
      <c r="G380" s="46"/>
      <c r="H380" s="46"/>
      <c r="I380" s="46"/>
      <c r="J380" s="46"/>
      <c r="K380" s="181"/>
      <c r="L380" s="46"/>
      <c r="M380" s="46"/>
    </row>
    <row r="381" ht="16.5" thickBot="1">
      <c r="B381" s="87" t="s">
        <v>212</v>
      </c>
    </row>
    <row r="382" spans="1:14" ht="16.5" thickBot="1">
      <c r="A382" s="94" t="s">
        <v>64</v>
      </c>
      <c r="B382" s="95" t="s">
        <v>65</v>
      </c>
      <c r="C382" s="92" t="s">
        <v>163</v>
      </c>
      <c r="D382" s="92" t="s">
        <v>164</v>
      </c>
      <c r="E382" s="96" t="s">
        <v>165</v>
      </c>
      <c r="F382" s="92" t="s">
        <v>166</v>
      </c>
      <c r="G382" s="147" t="s">
        <v>167</v>
      </c>
      <c r="H382" s="147" t="s">
        <v>240</v>
      </c>
      <c r="I382" s="147" t="s">
        <v>273</v>
      </c>
      <c r="J382" s="92" t="s">
        <v>307</v>
      </c>
      <c r="K382" s="218" t="s">
        <v>346</v>
      </c>
      <c r="L382" s="218" t="s">
        <v>384</v>
      </c>
      <c r="M382" s="218" t="s">
        <v>399</v>
      </c>
      <c r="N382" s="130" t="s">
        <v>447</v>
      </c>
    </row>
    <row r="383" spans="1:14" ht="15">
      <c r="A383" s="131" t="s">
        <v>37</v>
      </c>
      <c r="B383" s="26" t="s">
        <v>44</v>
      </c>
      <c r="C383" s="33">
        <v>1849.9159663865546</v>
      </c>
      <c r="D383" s="33">
        <v>1847.2254843789458</v>
      </c>
      <c r="E383" s="33">
        <v>1848.0871552886422</v>
      </c>
      <c r="F383" s="33"/>
      <c r="G383" s="179"/>
      <c r="H383" s="33">
        <v>1846.5871552886422</v>
      </c>
      <c r="I383" s="33">
        <f>I300</f>
        <v>1834.142857142857</v>
      </c>
      <c r="J383" s="4"/>
      <c r="K383" s="2"/>
      <c r="L383" s="2"/>
      <c r="M383" s="4"/>
      <c r="N383" s="2"/>
    </row>
    <row r="384" spans="1:14" ht="15">
      <c r="A384" s="18" t="s">
        <v>106</v>
      </c>
      <c r="B384" s="2" t="s">
        <v>107</v>
      </c>
      <c r="C384" s="4"/>
      <c r="D384" s="4">
        <v>1834.021495102493</v>
      </c>
      <c r="E384" s="4"/>
      <c r="F384" s="4"/>
      <c r="G384" s="84"/>
      <c r="H384" s="2"/>
      <c r="I384" s="18"/>
      <c r="J384" s="4">
        <f>J306</f>
        <v>1880.2550719409223</v>
      </c>
      <c r="K384" s="2"/>
      <c r="L384" s="2"/>
      <c r="M384" s="4"/>
      <c r="N384" s="4">
        <f>N363</f>
        <v>1880.2550719409223</v>
      </c>
    </row>
    <row r="385" spans="1:14" ht="15">
      <c r="A385" s="18" t="s">
        <v>366</v>
      </c>
      <c r="B385" s="2" t="s">
        <v>42</v>
      </c>
      <c r="C385" s="4">
        <v>1801.701680672269</v>
      </c>
      <c r="D385" s="4">
        <v>1827.5929236739216</v>
      </c>
      <c r="E385" s="4">
        <v>1829.7592594382093</v>
      </c>
      <c r="F385" s="4">
        <v>1825.3865051838816</v>
      </c>
      <c r="G385" s="84">
        <v>1825.2005701498226</v>
      </c>
      <c r="H385" s="2"/>
      <c r="I385" s="4">
        <f>I296</f>
        <v>1831.1229889666824</v>
      </c>
      <c r="J385" s="4">
        <f>J308</f>
        <v>1830.7990629351943</v>
      </c>
      <c r="K385" s="167">
        <f>K330</f>
        <v>1830.7990629351943</v>
      </c>
      <c r="L385" s="2"/>
      <c r="M385" s="4"/>
      <c r="N385" s="4">
        <f>N368</f>
        <v>1835.5933676291365</v>
      </c>
    </row>
    <row r="386" spans="1:14" ht="15">
      <c r="A386" s="18" t="s">
        <v>38</v>
      </c>
      <c r="B386" s="2" t="s">
        <v>44</v>
      </c>
      <c r="C386" s="4">
        <v>1785.6302521008404</v>
      </c>
      <c r="D386" s="4">
        <v>1813.6068054483703</v>
      </c>
      <c r="E386" s="4"/>
      <c r="F386" s="4">
        <v>1827.821875660127</v>
      </c>
      <c r="G386" s="84"/>
      <c r="H386" s="2"/>
      <c r="I386" s="18"/>
      <c r="J386" s="4">
        <f>J320</f>
        <v>1794.0277194214455</v>
      </c>
      <c r="K386" s="2"/>
      <c r="L386" s="2"/>
      <c r="M386" s="4">
        <f>M357</f>
        <v>1793.0356411419687</v>
      </c>
      <c r="N386" s="4">
        <f>N371</f>
        <v>1802.8726570816393</v>
      </c>
    </row>
    <row r="387" spans="1:14" ht="15">
      <c r="A387" s="18" t="s">
        <v>92</v>
      </c>
      <c r="B387" s="2" t="s">
        <v>42</v>
      </c>
      <c r="C387" s="4"/>
      <c r="D387" s="4">
        <v>1827.5929236739216</v>
      </c>
      <c r="E387" s="4">
        <v>1829.7592594382093</v>
      </c>
      <c r="F387" s="4">
        <v>1825.3865051838816</v>
      </c>
      <c r="G387" s="84"/>
      <c r="H387" s="2"/>
      <c r="I387" s="18"/>
      <c r="J387" s="4"/>
      <c r="K387" s="2"/>
      <c r="L387" s="2"/>
      <c r="M387" s="4"/>
      <c r="N387" s="2"/>
    </row>
    <row r="388" spans="1:14" ht="15">
      <c r="A388" s="18" t="s">
        <v>105</v>
      </c>
      <c r="B388" s="2" t="s">
        <v>104</v>
      </c>
      <c r="C388" s="4"/>
      <c r="D388" s="4">
        <v>1824.3786379596359</v>
      </c>
      <c r="E388" s="4"/>
      <c r="F388" s="4"/>
      <c r="G388" s="84"/>
      <c r="H388" s="2"/>
      <c r="I388" s="18"/>
      <c r="J388" s="4"/>
      <c r="K388" s="2"/>
      <c r="L388" s="2"/>
      <c r="M388" s="4"/>
      <c r="N388" s="4">
        <f>N369</f>
        <v>1827.4156211303625</v>
      </c>
    </row>
    <row r="389" spans="1:14" ht="15">
      <c r="A389" s="90" t="s">
        <v>391</v>
      </c>
      <c r="B389" s="2" t="s">
        <v>42</v>
      </c>
      <c r="C389" s="4">
        <v>1856.344537815126</v>
      </c>
      <c r="D389" s="4">
        <v>1853.1302521008402</v>
      </c>
      <c r="E389" s="4">
        <v>1840.2731092436973</v>
      </c>
      <c r="F389" s="4"/>
      <c r="G389" s="84">
        <v>1840.2731092436973</v>
      </c>
      <c r="H389" s="2"/>
      <c r="I389" s="4">
        <f>I302</f>
        <v>1821.2454739454138</v>
      </c>
      <c r="J389" s="4"/>
      <c r="K389" s="2"/>
      <c r="L389" s="4">
        <f>L341</f>
        <v>1856.344537815126</v>
      </c>
      <c r="M389" s="4"/>
      <c r="N389" s="2"/>
    </row>
    <row r="390" spans="1:14" ht="15">
      <c r="A390" s="18" t="s">
        <v>13</v>
      </c>
      <c r="B390" s="2" t="s">
        <v>43</v>
      </c>
      <c r="C390" s="4">
        <v>1824.2016806722688</v>
      </c>
      <c r="D390" s="4">
        <v>1809.193603993647</v>
      </c>
      <c r="E390" s="4">
        <v>1818.460686305214</v>
      </c>
      <c r="F390" s="4"/>
      <c r="G390" s="84"/>
      <c r="H390" s="4">
        <v>1818.705184180787</v>
      </c>
      <c r="I390" s="18"/>
      <c r="J390" s="4"/>
      <c r="K390" s="2"/>
      <c r="L390" s="2"/>
      <c r="M390" s="4"/>
      <c r="N390" s="2"/>
    </row>
    <row r="391" spans="1:14" ht="15">
      <c r="A391" s="18" t="s">
        <v>149</v>
      </c>
      <c r="B391" s="2" t="s">
        <v>42</v>
      </c>
      <c r="C391" s="4"/>
      <c r="D391" s="4"/>
      <c r="E391" s="4">
        <v>1812.8151184862375</v>
      </c>
      <c r="F391" s="4">
        <v>1814.4539261279451</v>
      </c>
      <c r="G391" s="84">
        <v>1817.612740514262</v>
      </c>
      <c r="H391" s="2"/>
      <c r="I391" s="18"/>
      <c r="J391" s="4"/>
      <c r="K391" s="2"/>
      <c r="L391" s="2"/>
      <c r="M391" s="4"/>
      <c r="N391" s="2"/>
    </row>
    <row r="392" spans="1:14" ht="15">
      <c r="A392" s="18" t="s">
        <v>79</v>
      </c>
      <c r="B392" s="2" t="s">
        <v>42</v>
      </c>
      <c r="C392" s="4">
        <v>1833.844537815126</v>
      </c>
      <c r="D392" s="4">
        <v>1831.3938750585376</v>
      </c>
      <c r="E392" s="4">
        <v>1832.0933309115194</v>
      </c>
      <c r="F392" s="4"/>
      <c r="G392" s="84"/>
      <c r="H392" s="2"/>
      <c r="I392" s="4">
        <f>I305</f>
        <v>1816.2277676710428</v>
      </c>
      <c r="J392" s="4">
        <f>J323</f>
        <v>1782.6322190788126</v>
      </c>
      <c r="K392" s="167">
        <f>K334</f>
        <v>1787.6322145619908</v>
      </c>
      <c r="L392" s="4">
        <f>L346</f>
        <v>1788.9141968972351</v>
      </c>
      <c r="M392" s="4">
        <f>M359</f>
        <v>1783.3833395781542</v>
      </c>
      <c r="N392" s="4">
        <f>N365</f>
        <v>1806.8717506109188</v>
      </c>
    </row>
    <row r="393" spans="1:14" ht="15">
      <c r="A393" s="18" t="s">
        <v>75</v>
      </c>
      <c r="B393" s="2" t="s">
        <v>42</v>
      </c>
      <c r="C393" s="4">
        <v>1798.4873949579833</v>
      </c>
      <c r="D393" s="4">
        <v>1801.4214525825103</v>
      </c>
      <c r="E393" s="4"/>
      <c r="F393" s="4"/>
      <c r="G393" s="84"/>
      <c r="H393" s="4">
        <v>1800.3057506707614</v>
      </c>
      <c r="I393" s="4">
        <v>1815.4426568592735</v>
      </c>
      <c r="J393" s="4">
        <f>J315</f>
        <v>1801.5815910089623</v>
      </c>
      <c r="K393" s="2"/>
      <c r="L393" s="2"/>
      <c r="M393" s="4">
        <f>M362</f>
        <v>1791.36927489762</v>
      </c>
      <c r="N393" s="4">
        <f>N366</f>
        <v>1808.8818052321453</v>
      </c>
    </row>
    <row r="394" spans="1:14" ht="15">
      <c r="A394" s="18" t="s">
        <v>188</v>
      </c>
      <c r="B394" s="2" t="s">
        <v>189</v>
      </c>
      <c r="C394" s="4"/>
      <c r="D394" s="4"/>
      <c r="E394" s="4">
        <v>1812.8151184862375</v>
      </c>
      <c r="F394" s="4"/>
      <c r="G394" s="84"/>
      <c r="H394" s="2"/>
      <c r="I394" s="18"/>
      <c r="J394" s="4"/>
      <c r="K394" s="2"/>
      <c r="L394" s="2"/>
      <c r="M394" s="4"/>
      <c r="N394" s="2"/>
    </row>
    <row r="395" spans="1:14" ht="15">
      <c r="A395" s="90" t="s">
        <v>283</v>
      </c>
      <c r="B395" s="8" t="s">
        <v>42</v>
      </c>
      <c r="C395" s="18"/>
      <c r="D395" s="18"/>
      <c r="E395" s="18"/>
      <c r="F395" s="18"/>
      <c r="G395" s="126"/>
      <c r="H395" s="18"/>
      <c r="I395" s="4">
        <f>I298</f>
        <v>1809.014085430702</v>
      </c>
      <c r="J395" s="4"/>
      <c r="K395" s="2"/>
      <c r="L395" s="2"/>
      <c r="M395" s="4"/>
      <c r="N395" s="2"/>
    </row>
    <row r="396" spans="1:14" ht="15">
      <c r="A396" s="18" t="s">
        <v>196</v>
      </c>
      <c r="B396" s="2" t="s">
        <v>107</v>
      </c>
      <c r="C396" s="4"/>
      <c r="D396" s="4"/>
      <c r="E396" s="4"/>
      <c r="F396" s="4"/>
      <c r="G396" s="84">
        <v>1809.0118015728258</v>
      </c>
      <c r="H396" s="2"/>
      <c r="I396" s="18"/>
      <c r="J396" s="4"/>
      <c r="K396" s="2"/>
      <c r="L396" s="2"/>
      <c r="M396" s="4"/>
      <c r="N396" s="2"/>
    </row>
    <row r="397" spans="1:14" ht="15">
      <c r="A397" s="18" t="s">
        <v>97</v>
      </c>
      <c r="B397" s="2" t="s">
        <v>40</v>
      </c>
      <c r="C397" s="4"/>
      <c r="D397" s="4">
        <v>1808.3072093882072</v>
      </c>
      <c r="E397" s="4"/>
      <c r="F397" s="4"/>
      <c r="G397" s="84"/>
      <c r="H397" s="2"/>
      <c r="I397" s="18"/>
      <c r="J397" s="4">
        <f>J322</f>
        <v>1779.2390429942388</v>
      </c>
      <c r="K397" s="2"/>
      <c r="L397" s="2"/>
      <c r="M397" s="4"/>
      <c r="N397" s="4">
        <f>N367</f>
        <v>1805.828633910496</v>
      </c>
    </row>
    <row r="398" spans="1:14" ht="15">
      <c r="A398" s="18" t="s">
        <v>394</v>
      </c>
      <c r="B398" s="2" t="s">
        <v>42</v>
      </c>
      <c r="C398" s="4"/>
      <c r="D398" s="4"/>
      <c r="E398" s="4"/>
      <c r="F398" s="4"/>
      <c r="G398" s="84">
        <v>1796.154658715683</v>
      </c>
      <c r="H398" s="2"/>
      <c r="I398" s="4">
        <f>I299</f>
        <v>1806.602236294525</v>
      </c>
      <c r="J398" s="4">
        <f>J316</f>
        <v>1797.7943448873243</v>
      </c>
      <c r="K398" s="2"/>
      <c r="L398" s="2"/>
      <c r="M398" s="4"/>
      <c r="N398" s="2"/>
    </row>
    <row r="399" spans="1:14" ht="15">
      <c r="A399" s="18" t="s">
        <v>344</v>
      </c>
      <c r="B399" s="2" t="s">
        <v>43</v>
      </c>
      <c r="C399" s="4"/>
      <c r="D399" s="4"/>
      <c r="E399" s="4"/>
      <c r="F399" s="4">
        <v>1806.1854458102293</v>
      </c>
      <c r="G399" s="84"/>
      <c r="H399" s="2"/>
      <c r="I399" s="18"/>
      <c r="J399" s="4"/>
      <c r="K399" s="2"/>
      <c r="L399" s="2"/>
      <c r="M399" s="4"/>
      <c r="N399" s="2"/>
    </row>
    <row r="400" spans="1:14" ht="15">
      <c r="A400" s="18" t="s">
        <v>82</v>
      </c>
      <c r="B400" s="2" t="s">
        <v>104</v>
      </c>
      <c r="C400" s="4"/>
      <c r="D400" s="4">
        <v>1805.0929236739216</v>
      </c>
      <c r="E400" s="4"/>
      <c r="F400" s="4"/>
      <c r="G400" s="84"/>
      <c r="H400" s="2"/>
      <c r="I400" s="18"/>
      <c r="J400" s="4"/>
      <c r="K400" s="2"/>
      <c r="L400" s="2"/>
      <c r="M400" s="4"/>
      <c r="N400" s="2"/>
    </row>
    <row r="401" spans="1:14" ht="15">
      <c r="A401" s="18" t="s">
        <v>54</v>
      </c>
      <c r="B401" s="2" t="s">
        <v>70</v>
      </c>
      <c r="C401" s="4">
        <v>1804.9159663865546</v>
      </c>
      <c r="D401" s="4"/>
      <c r="E401" s="4"/>
      <c r="F401" s="4"/>
      <c r="G401" s="84"/>
      <c r="H401" s="2"/>
      <c r="I401" s="18"/>
      <c r="J401" s="4"/>
      <c r="K401" s="2"/>
      <c r="L401" s="2"/>
      <c r="M401" s="4"/>
      <c r="N401" s="2"/>
    </row>
    <row r="402" spans="1:14" ht="15">
      <c r="A402" s="18" t="s">
        <v>47</v>
      </c>
      <c r="B402" s="2" t="s">
        <v>42</v>
      </c>
      <c r="C402" s="4">
        <v>1827.4159663865546</v>
      </c>
      <c r="D402" s="4">
        <v>1835.8794086343248</v>
      </c>
      <c r="E402" s="4">
        <v>1825.539646761993</v>
      </c>
      <c r="F402" s="4">
        <v>1809.8068136121756</v>
      </c>
      <c r="G402" s="84">
        <v>1796.154658715683</v>
      </c>
      <c r="H402" s="4">
        <v>1800.5094629177836</v>
      </c>
      <c r="I402" s="4">
        <f>I301</f>
        <v>1803.2127272864268</v>
      </c>
      <c r="J402" s="4">
        <f>J309</f>
        <v>1815.6279896983842</v>
      </c>
      <c r="K402" s="167">
        <f>K333</f>
        <v>1814.0226607993677</v>
      </c>
      <c r="L402" s="4">
        <f>L342</f>
        <v>1818.396141676682</v>
      </c>
      <c r="M402" s="4">
        <f>M353</f>
        <v>1814.8268548197134</v>
      </c>
      <c r="N402" s="4">
        <f>N370</f>
        <v>1808.3574911058167</v>
      </c>
    </row>
    <row r="403" spans="1:14" ht="15">
      <c r="A403" s="18" t="s">
        <v>195</v>
      </c>
      <c r="B403" s="2" t="s">
        <v>40</v>
      </c>
      <c r="C403" s="4"/>
      <c r="D403" s="4"/>
      <c r="E403" s="4"/>
      <c r="F403" s="4"/>
      <c r="G403" s="84">
        <v>1802.5832301442542</v>
      </c>
      <c r="H403" s="2"/>
      <c r="I403" s="18"/>
      <c r="J403" s="4"/>
      <c r="K403" s="2"/>
      <c r="L403" s="2"/>
      <c r="M403" s="4"/>
      <c r="N403" s="2"/>
    </row>
    <row r="404" spans="1:14" ht="15">
      <c r="A404" s="18" t="s">
        <v>150</v>
      </c>
      <c r="B404" s="2" t="s">
        <v>40</v>
      </c>
      <c r="C404" s="4"/>
      <c r="D404" s="4"/>
      <c r="E404" s="4">
        <v>1799.9579756290946</v>
      </c>
      <c r="F404" s="4"/>
      <c r="G404" s="84">
        <v>1802.5582231637973</v>
      </c>
      <c r="H404" s="2"/>
      <c r="I404" s="18"/>
      <c r="J404" s="4"/>
      <c r="K404" s="2"/>
      <c r="L404" s="2"/>
      <c r="M404" s="4"/>
      <c r="N404" s="2"/>
    </row>
    <row r="405" spans="1:14" ht="15">
      <c r="A405" s="90" t="s">
        <v>256</v>
      </c>
      <c r="B405" s="8" t="s">
        <v>42</v>
      </c>
      <c r="C405" s="18"/>
      <c r="D405" s="18"/>
      <c r="E405" s="18"/>
      <c r="F405" s="18"/>
      <c r="G405" s="126"/>
      <c r="H405" s="4">
        <v>1802.1462275384547</v>
      </c>
      <c r="I405" s="18"/>
      <c r="J405" s="4"/>
      <c r="K405" s="167">
        <f>K331</f>
        <v>1813.7789184882358</v>
      </c>
      <c r="L405" s="4">
        <f>L343</f>
        <v>1811.8140234832622</v>
      </c>
      <c r="M405" s="4"/>
      <c r="N405" s="2"/>
    </row>
    <row r="406" spans="1:14" ht="15">
      <c r="A406" s="18" t="s">
        <v>269</v>
      </c>
      <c r="B406" s="15" t="s">
        <v>40</v>
      </c>
      <c r="C406" s="4"/>
      <c r="D406" s="4"/>
      <c r="E406" s="4">
        <v>1799.9579756290946</v>
      </c>
      <c r="F406" s="4"/>
      <c r="G406" s="84"/>
      <c r="H406" s="2"/>
      <c r="I406" s="18"/>
      <c r="J406" s="4"/>
      <c r="K406" s="2"/>
      <c r="L406" s="2"/>
      <c r="M406" s="4"/>
      <c r="N406" s="2"/>
    </row>
    <row r="407" spans="1:14" ht="15">
      <c r="A407" s="18" t="s">
        <v>260</v>
      </c>
      <c r="B407" s="2" t="s">
        <v>42</v>
      </c>
      <c r="C407" s="18"/>
      <c r="D407" s="18"/>
      <c r="E407" s="18"/>
      <c r="F407" s="18"/>
      <c r="G407" s="126"/>
      <c r="H407" s="4">
        <v>1805.1462275384547</v>
      </c>
      <c r="I407" s="4">
        <f>I304</f>
        <v>1799.293008995041</v>
      </c>
      <c r="J407" s="4">
        <f>J313</f>
        <v>1801.0916351127676</v>
      </c>
      <c r="K407" s="2"/>
      <c r="L407" s="2"/>
      <c r="M407" s="4"/>
      <c r="N407" s="2"/>
    </row>
    <row r="408" spans="1:14" ht="15">
      <c r="A408" s="90" t="s">
        <v>418</v>
      </c>
      <c r="B408" s="8" t="s">
        <v>42</v>
      </c>
      <c r="C408" s="18"/>
      <c r="D408" s="18"/>
      <c r="E408" s="18"/>
      <c r="F408" s="18"/>
      <c r="G408" s="126"/>
      <c r="H408" s="4">
        <v>1799.1462275384547</v>
      </c>
      <c r="I408" s="18"/>
      <c r="J408" s="4"/>
      <c r="K408" s="2"/>
      <c r="L408" s="2"/>
      <c r="M408" s="4"/>
      <c r="N408" s="2"/>
    </row>
    <row r="409" spans="1:14" ht="15">
      <c r="A409" s="90" t="s">
        <v>254</v>
      </c>
      <c r="B409" s="8" t="s">
        <v>42</v>
      </c>
      <c r="C409" s="18"/>
      <c r="D409" s="18"/>
      <c r="E409" s="18"/>
      <c r="F409" s="18"/>
      <c r="G409" s="126"/>
      <c r="H409" s="4">
        <v>1799.1462275384547</v>
      </c>
      <c r="I409" s="18"/>
      <c r="J409" s="4">
        <f>J325</f>
        <v>1762.457325200105</v>
      </c>
      <c r="K409" s="2"/>
      <c r="L409" s="2"/>
      <c r="M409" s="4">
        <f>M356</f>
        <v>1773.1326426216767</v>
      </c>
      <c r="N409" s="2"/>
    </row>
    <row r="410" spans="1:14" ht="15">
      <c r="A410" s="18" t="s">
        <v>253</v>
      </c>
      <c r="B410" s="2" t="s">
        <v>42</v>
      </c>
      <c r="C410" s="18"/>
      <c r="D410" s="18"/>
      <c r="E410" s="18"/>
      <c r="F410" s="18"/>
      <c r="G410" s="126"/>
      <c r="H410" s="4">
        <v>1796.1462275384547</v>
      </c>
      <c r="I410" s="18"/>
      <c r="J410" s="4"/>
      <c r="K410" s="2"/>
      <c r="L410" s="2"/>
      <c r="M410" s="4"/>
      <c r="N410" s="2"/>
    </row>
    <row r="411" spans="1:14" ht="15">
      <c r="A411" s="18" t="s">
        <v>266</v>
      </c>
      <c r="B411" s="2" t="s">
        <v>40</v>
      </c>
      <c r="C411" s="4">
        <v>1788.844537815126</v>
      </c>
      <c r="D411" s="4"/>
      <c r="E411" s="4"/>
      <c r="F411" s="4"/>
      <c r="G411" s="84">
        <v>1795.9450718842572</v>
      </c>
      <c r="H411" s="2"/>
      <c r="I411" s="18"/>
      <c r="J411" s="4"/>
      <c r="K411" s="2"/>
      <c r="L411" s="2"/>
      <c r="M411" s="4"/>
      <c r="N411" s="2"/>
    </row>
    <row r="412" spans="1:16" ht="15">
      <c r="A412" s="18" t="s">
        <v>374</v>
      </c>
      <c r="B412" s="2" t="s">
        <v>42</v>
      </c>
      <c r="C412" s="4"/>
      <c r="D412" s="4"/>
      <c r="E412" s="4"/>
      <c r="F412" s="4">
        <v>1793.3283029530864</v>
      </c>
      <c r="G412" s="84"/>
      <c r="H412" s="2"/>
      <c r="I412" s="18"/>
      <c r="J412" s="4"/>
      <c r="K412" s="2"/>
      <c r="L412" s="2"/>
      <c r="M412" s="4">
        <f>M352</f>
        <v>1805.4518492158072</v>
      </c>
      <c r="N412" s="2"/>
      <c r="P412" s="4"/>
    </row>
    <row r="413" spans="1:14" ht="15">
      <c r="A413" s="105" t="s">
        <v>223</v>
      </c>
      <c r="B413" s="15" t="s">
        <v>224</v>
      </c>
      <c r="C413" s="4"/>
      <c r="D413" s="4"/>
      <c r="E413" s="4"/>
      <c r="F413" s="4">
        <v>1793.3283029530864</v>
      </c>
      <c r="G413" s="84"/>
      <c r="H413" s="2"/>
      <c r="I413" s="18"/>
      <c r="J413" s="4"/>
      <c r="K413" s="2"/>
      <c r="L413" s="2"/>
      <c r="M413" s="4"/>
      <c r="N413" s="2"/>
    </row>
    <row r="414" spans="1:14" ht="15">
      <c r="A414" s="18" t="s">
        <v>193</v>
      </c>
      <c r="B414" s="2" t="s">
        <v>40</v>
      </c>
      <c r="C414" s="4"/>
      <c r="D414" s="4">
        <v>1772.9500665310643</v>
      </c>
      <c r="E414" s="4"/>
      <c r="F414" s="4">
        <v>1788.732478619671</v>
      </c>
      <c r="G414" s="84"/>
      <c r="H414" s="2"/>
      <c r="I414" s="4">
        <f>I303</f>
        <v>1796.156942573559</v>
      </c>
      <c r="J414" s="4"/>
      <c r="K414" s="2"/>
      <c r="L414" s="2"/>
      <c r="M414" s="4"/>
      <c r="N414" s="4">
        <f>N374</f>
        <v>1790.8011437238383</v>
      </c>
    </row>
    <row r="415" spans="1:14" ht="15">
      <c r="A415" s="18" t="s">
        <v>98</v>
      </c>
      <c r="B415" s="2" t="s">
        <v>40</v>
      </c>
      <c r="C415" s="4"/>
      <c r="D415" s="4">
        <v>1782.5929236739216</v>
      </c>
      <c r="E415" s="4"/>
      <c r="F415" s="4"/>
      <c r="G415" s="84"/>
      <c r="H415" s="2"/>
      <c r="I415" s="18"/>
      <c r="J415" s="4">
        <f>J324</f>
        <v>1768.2230140475558</v>
      </c>
      <c r="K415" s="2"/>
      <c r="L415" s="2"/>
      <c r="M415" s="4"/>
      <c r="N415" s="2"/>
    </row>
    <row r="416" spans="1:14" ht="15">
      <c r="A416" s="18" t="s">
        <v>236</v>
      </c>
      <c r="B416" s="2" t="s">
        <v>42</v>
      </c>
      <c r="C416" s="4">
        <v>1782.4159663865546</v>
      </c>
      <c r="D416" s="4"/>
      <c r="E416" s="4"/>
      <c r="F416" s="4"/>
      <c r="G416" s="84"/>
      <c r="H416" s="2"/>
      <c r="I416" s="18"/>
      <c r="J416" s="4"/>
      <c r="K416" s="2"/>
      <c r="L416" s="2"/>
      <c r="M416" s="4"/>
      <c r="N416" s="2"/>
    </row>
    <row r="417" spans="1:14" ht="15">
      <c r="A417" s="18" t="s">
        <v>239</v>
      </c>
      <c r="B417" s="2" t="s">
        <v>42</v>
      </c>
      <c r="C417" s="4">
        <v>1779.201680672269</v>
      </c>
      <c r="D417" s="4"/>
      <c r="E417" s="4"/>
      <c r="F417" s="4"/>
      <c r="G417" s="4"/>
      <c r="H417" s="2"/>
      <c r="I417" s="18"/>
      <c r="J417" s="4"/>
      <c r="K417" s="2"/>
      <c r="L417" s="2"/>
      <c r="M417" s="4"/>
      <c r="N417" s="2"/>
    </row>
    <row r="418" spans="1:14" ht="15">
      <c r="A418" s="18" t="s">
        <v>58</v>
      </c>
      <c r="B418" s="2" t="s">
        <v>42</v>
      </c>
      <c r="C418" s="4">
        <v>1772.7731092436975</v>
      </c>
      <c r="D418" s="4"/>
      <c r="E418" s="4"/>
      <c r="F418" s="4"/>
      <c r="G418" s="4"/>
      <c r="H418" s="2"/>
      <c r="I418" s="18"/>
      <c r="J418" s="4"/>
      <c r="K418" s="167">
        <f>K332</f>
        <v>1788.0961937849754</v>
      </c>
      <c r="L418" s="4">
        <f>L348</f>
        <v>1789.2064830756801</v>
      </c>
      <c r="M418" s="4">
        <f>M355</f>
        <v>1796.4247491041358</v>
      </c>
      <c r="N418" s="2"/>
    </row>
    <row r="419" spans="1:14" ht="15">
      <c r="A419" s="18" t="s">
        <v>237</v>
      </c>
      <c r="B419" s="2" t="s">
        <v>42</v>
      </c>
      <c r="C419" s="4">
        <v>1766.344537815126</v>
      </c>
      <c r="D419" s="4"/>
      <c r="E419" s="4"/>
      <c r="F419" s="4"/>
      <c r="G419" s="4"/>
      <c r="H419" s="2"/>
      <c r="I419" s="18"/>
      <c r="J419" s="4"/>
      <c r="K419" s="2"/>
      <c r="L419" s="2"/>
      <c r="M419" s="4"/>
      <c r="N419" s="2"/>
    </row>
    <row r="420" spans="1:14" ht="15">
      <c r="A420" s="18" t="s">
        <v>16</v>
      </c>
      <c r="B420" s="2" t="s">
        <v>42</v>
      </c>
      <c r="C420" s="4">
        <v>1808.1302521008404</v>
      </c>
      <c r="D420" s="4">
        <v>1765.764580790258</v>
      </c>
      <c r="E420" s="4"/>
      <c r="F420" s="4"/>
      <c r="G420" s="4"/>
      <c r="H420" s="2"/>
      <c r="I420" s="18"/>
      <c r="J420" s="4"/>
      <c r="K420" s="2"/>
      <c r="L420" s="2"/>
      <c r="M420" s="4"/>
      <c r="N420" s="2"/>
    </row>
    <row r="421" spans="1:14" ht="15">
      <c r="A421" s="18" t="s">
        <v>238</v>
      </c>
      <c r="B421" s="2" t="s">
        <v>40</v>
      </c>
      <c r="C421" s="4">
        <v>1763.1302521008404</v>
      </c>
      <c r="D421" s="4"/>
      <c r="E421" s="4"/>
      <c r="F421" s="4"/>
      <c r="G421" s="4"/>
      <c r="H421" s="2"/>
      <c r="I421" s="18"/>
      <c r="J421" s="4"/>
      <c r="K421" s="2"/>
      <c r="L421" s="2"/>
      <c r="M421" s="4"/>
      <c r="N421" s="2"/>
    </row>
    <row r="422" spans="1:14" ht="15">
      <c r="A422" s="18" t="s">
        <v>61</v>
      </c>
      <c r="B422" s="2" t="s">
        <v>42</v>
      </c>
      <c r="C422" s="4">
        <v>1756.701680672269</v>
      </c>
      <c r="D422" s="4"/>
      <c r="E422" s="4"/>
      <c r="F422" s="4"/>
      <c r="G422" s="4"/>
      <c r="H422" s="2"/>
      <c r="I422" s="18"/>
      <c r="J422" s="4">
        <f>J328</f>
        <v>1724.988319256906</v>
      </c>
      <c r="K422" s="2"/>
      <c r="L422" s="2"/>
      <c r="M422" s="4"/>
      <c r="N422" s="4">
        <f>N373</f>
        <v>1779.3166198841227</v>
      </c>
    </row>
    <row r="423" spans="1:14" ht="15">
      <c r="A423" s="18" t="s">
        <v>101</v>
      </c>
      <c r="B423" s="2" t="s">
        <v>103</v>
      </c>
      <c r="C423" s="4"/>
      <c r="D423" s="4">
        <v>1753.66435224535</v>
      </c>
      <c r="E423" s="4"/>
      <c r="F423" s="4"/>
      <c r="G423" s="4"/>
      <c r="H423" s="2"/>
      <c r="I423" s="18"/>
      <c r="J423" s="4">
        <f>J329</f>
        <v>1717.2585529111086</v>
      </c>
      <c r="K423" s="2"/>
      <c r="L423" s="2"/>
      <c r="M423" s="4"/>
      <c r="N423" s="2"/>
    </row>
    <row r="424" spans="1:14" ht="15">
      <c r="A424" s="18" t="str">
        <f>A307</f>
        <v>T.Linβ</v>
      </c>
      <c r="B424" s="2" t="str">
        <f>B307</f>
        <v>GER</v>
      </c>
      <c r="C424" s="18"/>
      <c r="D424" s="18"/>
      <c r="E424" s="18"/>
      <c r="F424" s="18"/>
      <c r="G424" s="18"/>
      <c r="H424" s="18"/>
      <c r="I424" s="18"/>
      <c r="J424" s="4">
        <f>J307</f>
        <v>1865.6802251408694</v>
      </c>
      <c r="K424" s="2"/>
      <c r="L424" s="2"/>
      <c r="M424" s="4"/>
      <c r="N424" s="2"/>
    </row>
    <row r="425" spans="1:14" ht="15">
      <c r="A425" s="18" t="str">
        <f aca="true" t="shared" si="153" ref="A425:B427">A310</f>
        <v>Д.Туревский</v>
      </c>
      <c r="B425" s="2" t="str">
        <f t="shared" si="153"/>
        <v>RUS</v>
      </c>
      <c r="C425" s="18"/>
      <c r="D425" s="18"/>
      <c r="E425" s="18"/>
      <c r="F425" s="18"/>
      <c r="G425" s="18"/>
      <c r="H425" s="18"/>
      <c r="I425" s="18"/>
      <c r="J425" s="4">
        <f>J310</f>
        <v>1814.2516537122979</v>
      </c>
      <c r="K425" s="2"/>
      <c r="L425" s="2"/>
      <c r="M425" s="4"/>
      <c r="N425" s="2"/>
    </row>
    <row r="426" spans="1:14" ht="15">
      <c r="A426" s="18" t="str">
        <f t="shared" si="153"/>
        <v>Z.Labai</v>
      </c>
      <c r="B426" s="2" t="str">
        <f t="shared" si="153"/>
        <v>SVK</v>
      </c>
      <c r="C426" s="18"/>
      <c r="D426" s="18"/>
      <c r="E426" s="18"/>
      <c r="F426" s="18"/>
      <c r="G426" s="18"/>
      <c r="H426" s="18"/>
      <c r="I426" s="18"/>
      <c r="J426" s="4">
        <f>J311</f>
        <v>1804.6087965694408</v>
      </c>
      <c r="K426" s="2"/>
      <c r="L426" s="2"/>
      <c r="M426" s="4"/>
      <c r="N426" s="2"/>
    </row>
    <row r="427" spans="1:14" ht="15">
      <c r="A427" s="18" t="str">
        <f t="shared" si="153"/>
        <v>И.Агапов</v>
      </c>
      <c r="B427" s="2" t="str">
        <f t="shared" si="153"/>
        <v>RUS</v>
      </c>
      <c r="C427" s="18"/>
      <c r="D427" s="18"/>
      <c r="E427" s="18"/>
      <c r="F427" s="18"/>
      <c r="G427" s="18"/>
      <c r="H427" s="18"/>
      <c r="I427" s="18"/>
      <c r="J427" s="4">
        <f>J312</f>
        <v>1801.394510855155</v>
      </c>
      <c r="K427" s="2"/>
      <c r="L427" s="2"/>
      <c r="M427" s="4"/>
      <c r="N427" s="2"/>
    </row>
    <row r="428" spans="1:14" ht="15">
      <c r="A428" s="18" t="str">
        <f>A314</f>
        <v>В.Копыл</v>
      </c>
      <c r="B428" s="2" t="str">
        <f>B314</f>
        <v>UKR</v>
      </c>
      <c r="C428" s="18"/>
      <c r="D428" s="18"/>
      <c r="E428" s="18"/>
      <c r="F428" s="18"/>
      <c r="G428" s="18"/>
      <c r="H428" s="18"/>
      <c r="I428" s="18"/>
      <c r="J428" s="4">
        <f>J314</f>
        <v>1798.1802251408692</v>
      </c>
      <c r="K428" s="2"/>
      <c r="L428" s="4">
        <f>L349</f>
        <v>1789.1304008154275</v>
      </c>
      <c r="M428" s="4"/>
      <c r="N428" s="2"/>
    </row>
    <row r="429" spans="1:14" ht="15">
      <c r="A429" s="18" t="str">
        <f aca="true" t="shared" si="154" ref="A429:B431">A317</f>
        <v>D.Muller</v>
      </c>
      <c r="B429" s="2" t="str">
        <f t="shared" si="154"/>
        <v>GER</v>
      </c>
      <c r="C429" s="18"/>
      <c r="D429" s="18"/>
      <c r="E429" s="18"/>
      <c r="F429" s="18"/>
      <c r="G429" s="18"/>
      <c r="H429" s="18"/>
      <c r="I429" s="18"/>
      <c r="J429" s="4">
        <f>J317</f>
        <v>1794.9659394265836</v>
      </c>
      <c r="K429" s="2"/>
      <c r="L429" s="2"/>
      <c r="M429" s="4"/>
      <c r="N429" s="2"/>
    </row>
    <row r="430" spans="1:14" ht="15">
      <c r="A430" s="18" t="str">
        <f t="shared" si="154"/>
        <v>M.Degenkolbe</v>
      </c>
      <c r="B430" s="2" t="str">
        <f t="shared" si="154"/>
        <v>GER</v>
      </c>
      <c r="C430" s="18"/>
      <c r="D430" s="18"/>
      <c r="E430" s="18"/>
      <c r="F430" s="18"/>
      <c r="G430" s="18"/>
      <c r="H430" s="18"/>
      <c r="I430" s="18"/>
      <c r="J430" s="4">
        <f>J318</f>
        <v>1788.537367998012</v>
      </c>
      <c r="K430" s="2"/>
      <c r="L430" s="2"/>
      <c r="M430" s="4"/>
      <c r="N430" s="2"/>
    </row>
    <row r="431" spans="1:14" ht="15">
      <c r="A431" s="18" t="str">
        <f t="shared" si="154"/>
        <v>K.Mlynka </v>
      </c>
      <c r="B431" s="2" t="str">
        <f t="shared" si="154"/>
        <v>SVK</v>
      </c>
      <c r="C431" s="18"/>
      <c r="D431" s="18"/>
      <c r="E431" s="18"/>
      <c r="F431" s="18"/>
      <c r="G431" s="18"/>
      <c r="H431" s="18"/>
      <c r="I431" s="18"/>
      <c r="J431" s="4">
        <f>J319</f>
        <v>1782.1087965694408</v>
      </c>
      <c r="K431" s="2"/>
      <c r="L431" s="2"/>
      <c r="M431" s="4"/>
      <c r="N431" s="4">
        <f>N379</f>
        <v>1758.3366632670015</v>
      </c>
    </row>
    <row r="432" spans="1:14" ht="15">
      <c r="A432" s="18" t="str">
        <f>A321</f>
        <v>A.Bidlen</v>
      </c>
      <c r="B432" s="2" t="str">
        <f>B321</f>
        <v>SVK</v>
      </c>
      <c r="C432" s="18"/>
      <c r="D432" s="18"/>
      <c r="E432" s="18"/>
      <c r="F432" s="18"/>
      <c r="G432" s="18"/>
      <c r="H432" s="18"/>
      <c r="I432" s="18"/>
      <c r="J432" s="4">
        <f>J321</f>
        <v>1775.6802251408692</v>
      </c>
      <c r="K432" s="2"/>
      <c r="L432" s="2"/>
      <c r="M432" s="4"/>
      <c r="N432" s="4">
        <f>N376</f>
        <v>1779.2185961037992</v>
      </c>
    </row>
    <row r="433" spans="1:14" ht="15">
      <c r="A433" s="18" t="str">
        <f>A326</f>
        <v>V.Zamanov</v>
      </c>
      <c r="B433" s="2" t="str">
        <f>B326</f>
        <v>AZE</v>
      </c>
      <c r="C433" s="18"/>
      <c r="D433" s="18"/>
      <c r="E433" s="18"/>
      <c r="F433" s="18"/>
      <c r="G433" s="18"/>
      <c r="H433" s="18"/>
      <c r="I433" s="18"/>
      <c r="J433" s="4">
        <f>J326</f>
        <v>1756.394510855155</v>
      </c>
      <c r="K433" s="2"/>
      <c r="L433" s="2"/>
      <c r="M433" s="4"/>
      <c r="N433" s="2"/>
    </row>
    <row r="434" spans="1:14" ht="15">
      <c r="A434" s="189" t="str">
        <f>A327</f>
        <v>А.Лысяный</v>
      </c>
      <c r="B434" s="69" t="str">
        <f>B327</f>
        <v>UKR</v>
      </c>
      <c r="C434" s="189"/>
      <c r="D434" s="189"/>
      <c r="E434" s="189"/>
      <c r="F434" s="189"/>
      <c r="G434" s="189"/>
      <c r="H434" s="189"/>
      <c r="I434" s="189"/>
      <c r="J434" s="71">
        <f>J326</f>
        <v>1756.394510855155</v>
      </c>
      <c r="K434" s="2"/>
      <c r="L434" s="2"/>
      <c r="M434" s="4"/>
      <c r="N434" s="2"/>
    </row>
    <row r="435" spans="1:14" ht="15">
      <c r="A435" s="18" t="str">
        <f aca="true" t="shared" si="155" ref="A435:B440">A335</f>
        <v>P.Piet</v>
      </c>
      <c r="B435" s="2" t="str">
        <f t="shared" si="155"/>
        <v>FRA</v>
      </c>
      <c r="C435" s="18"/>
      <c r="D435" s="18"/>
      <c r="E435" s="18"/>
      <c r="F435" s="18"/>
      <c r="G435" s="18"/>
      <c r="H435" s="18"/>
      <c r="I435" s="18"/>
      <c r="J435" s="18"/>
      <c r="K435" s="4">
        <f aca="true" t="shared" si="156" ref="K435:K440">K335</f>
        <v>1798.139423878383</v>
      </c>
      <c r="L435" s="2"/>
      <c r="M435" s="4"/>
      <c r="N435" s="2"/>
    </row>
    <row r="436" spans="1:14" ht="15">
      <c r="A436" s="18" t="str">
        <f t="shared" si="155"/>
        <v>В.Жеглов</v>
      </c>
      <c r="B436" s="2" t="str">
        <f t="shared" si="155"/>
        <v>RUS </v>
      </c>
      <c r="C436" s="18"/>
      <c r="D436" s="18"/>
      <c r="E436" s="18"/>
      <c r="F436" s="18"/>
      <c r="G436" s="18"/>
      <c r="H436" s="18"/>
      <c r="I436" s="18"/>
      <c r="J436" s="18"/>
      <c r="K436" s="4">
        <f t="shared" si="156"/>
        <v>1791.7108524498117</v>
      </c>
      <c r="L436" s="4">
        <f>L344</f>
        <v>1797.9121279489034</v>
      </c>
      <c r="M436" s="4">
        <f>M361</f>
        <v>1789.0559265959616</v>
      </c>
      <c r="N436" s="2"/>
    </row>
    <row r="437" spans="1:14" ht="15">
      <c r="A437" s="18" t="str">
        <f t="shared" si="155"/>
        <v>В.Парамонов</v>
      </c>
      <c r="B437" s="2" t="str">
        <f t="shared" si="155"/>
        <v>RUS </v>
      </c>
      <c r="C437" s="18"/>
      <c r="D437" s="18"/>
      <c r="E437" s="18"/>
      <c r="F437" s="18"/>
      <c r="G437" s="18"/>
      <c r="H437" s="18"/>
      <c r="I437" s="18"/>
      <c r="J437" s="18"/>
      <c r="K437" s="4">
        <f t="shared" si="156"/>
        <v>1791.7108524498117</v>
      </c>
      <c r="L437" s="4">
        <f>L345</f>
        <v>1797.9121279489034</v>
      </c>
      <c r="M437" s="4">
        <f>M358</f>
        <v>1795.4844980245332</v>
      </c>
      <c r="N437" s="2"/>
    </row>
    <row r="438" spans="1:14" ht="15">
      <c r="A438" s="18" t="str">
        <f t="shared" si="155"/>
        <v>Н.Кравцов</v>
      </c>
      <c r="B438" s="2" t="str">
        <f t="shared" si="155"/>
        <v>RUS </v>
      </c>
      <c r="C438" s="18"/>
      <c r="D438" s="18"/>
      <c r="E438" s="18"/>
      <c r="F438" s="18"/>
      <c r="G438" s="18"/>
      <c r="H438" s="18"/>
      <c r="I438" s="18"/>
      <c r="J438" s="18"/>
      <c r="K438" s="4">
        <f t="shared" si="156"/>
        <v>1791.7108524498117</v>
      </c>
      <c r="L438" s="18"/>
      <c r="M438" s="4"/>
      <c r="N438" s="2"/>
    </row>
    <row r="439" spans="1:14" ht="15">
      <c r="A439" s="18" t="str">
        <f t="shared" si="155"/>
        <v>J.Carf</v>
      </c>
      <c r="B439" s="2" t="str">
        <f t="shared" si="155"/>
        <v>FRA</v>
      </c>
      <c r="C439" s="18"/>
      <c r="D439" s="18"/>
      <c r="E439" s="18"/>
      <c r="F439" s="18"/>
      <c r="G439" s="18"/>
      <c r="H439" s="18"/>
      <c r="I439" s="18"/>
      <c r="J439" s="18"/>
      <c r="K439" s="4">
        <f t="shared" si="156"/>
        <v>1791.7108524498117</v>
      </c>
      <c r="L439" s="18"/>
      <c r="M439" s="4"/>
      <c r="N439" s="2"/>
    </row>
    <row r="440" spans="1:14" ht="15">
      <c r="A440" s="18" t="str">
        <f t="shared" si="155"/>
        <v>В.Евсеев</v>
      </c>
      <c r="B440" s="2" t="str">
        <f t="shared" si="155"/>
        <v>UKR</v>
      </c>
      <c r="C440" s="18"/>
      <c r="D440" s="18"/>
      <c r="E440" s="18"/>
      <c r="F440" s="18"/>
      <c r="G440" s="18"/>
      <c r="H440" s="18"/>
      <c r="I440" s="18"/>
      <c r="J440" s="18"/>
      <c r="K440" s="4">
        <f t="shared" si="156"/>
        <v>1804.5679953069546</v>
      </c>
      <c r="L440" s="18"/>
      <c r="M440" s="4">
        <f>M354</f>
        <v>1806.1091437006985</v>
      </c>
      <c r="N440" s="2"/>
    </row>
    <row r="441" spans="1:14" ht="15">
      <c r="A441" s="90" t="str">
        <f>A347</f>
        <v>В.Барсуков</v>
      </c>
      <c r="B441" s="8" t="str">
        <f>B347</f>
        <v>RUS 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4">
        <f>L347</f>
        <v>1796.7053490920491</v>
      </c>
      <c r="M441" s="18"/>
      <c r="N441" s="2"/>
    </row>
    <row r="442" spans="1:14" ht="15">
      <c r="A442" s="90" t="str">
        <f>A351</f>
        <v>Н.Колесник </v>
      </c>
      <c r="B442" s="8" t="str">
        <f>B351</f>
        <v>UKR</v>
      </c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242">
        <f>M351</f>
        <v>1809.6579030117018</v>
      </c>
      <c r="N442" s="2"/>
    </row>
    <row r="443" spans="1:14" ht="15">
      <c r="A443" s="18" t="str">
        <f>A360</f>
        <v>В.Кириллов </v>
      </c>
      <c r="B443" s="2" t="str">
        <f>B360</f>
        <v>RUS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67">
        <f>M360</f>
        <v>1790.3721887259874</v>
      </c>
      <c r="N443" s="2"/>
    </row>
    <row r="444" spans="1:14" ht="15">
      <c r="A444" s="18" t="str">
        <f>A364</f>
        <v>А. Костюков</v>
      </c>
      <c r="B444" s="2" t="str">
        <f>B364</f>
        <v>RUS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4">
        <f>N364</f>
        <v>1814.268438728198</v>
      </c>
    </row>
    <row r="445" spans="1:14" ht="15">
      <c r="A445" s="28" t="str">
        <f>A372</f>
        <v>J. Csak</v>
      </c>
      <c r="B445" s="2" t="str">
        <f>B372</f>
        <v>HUN 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4">
        <f>N372</f>
        <v>1798.1970101567692</v>
      </c>
    </row>
    <row r="446" spans="1:14" ht="15">
      <c r="A446" s="18" t="str">
        <f>A375</f>
        <v>М. Гальма</v>
      </c>
      <c r="B446" s="2" t="str">
        <f>B375</f>
        <v>UKR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4">
        <f>N375</f>
        <v>1791.768438728198</v>
      </c>
    </row>
    <row r="447" spans="1:14" ht="15">
      <c r="A447" s="18" t="str">
        <f>A377</f>
        <v>В. Юзюк</v>
      </c>
      <c r="B447" s="2" t="str">
        <f>B377</f>
        <v>UKR 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4">
        <f>N377</f>
        <v>1782.1255815853408</v>
      </c>
    </row>
    <row r="448" spans="1:14" ht="15">
      <c r="A448" s="18" t="str">
        <f>A378</f>
        <v>Б. Атанасов</v>
      </c>
      <c r="B448" s="2" t="str">
        <f>B378</f>
        <v>BUL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4">
        <f>N378</f>
        <v>1778.911295871055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25">
      <selection activeCell="A34" sqref="A34"/>
    </sheetView>
  </sheetViews>
  <sheetFormatPr defaultColWidth="8.796875" defaultRowHeight="15"/>
  <cols>
    <col min="1" max="1" width="121.3984375" style="0" customWidth="1"/>
  </cols>
  <sheetData>
    <row r="1" ht="15">
      <c r="A1" s="37" t="s">
        <v>114</v>
      </c>
    </row>
    <row r="2" ht="15">
      <c r="A2" s="37" t="s">
        <v>115</v>
      </c>
    </row>
    <row r="3" ht="15">
      <c r="A3" s="37" t="s">
        <v>116</v>
      </c>
    </row>
    <row r="4" ht="15">
      <c r="A4" s="37" t="s">
        <v>117</v>
      </c>
    </row>
    <row r="5" ht="15">
      <c r="A5" s="38" t="s">
        <v>118</v>
      </c>
    </row>
    <row r="6" ht="33" customHeight="1">
      <c r="A6" s="39" t="s">
        <v>119</v>
      </c>
    </row>
    <row r="7" ht="15">
      <c r="A7" s="40" t="s">
        <v>120</v>
      </c>
    </row>
    <row r="8" ht="15">
      <c r="A8" s="40" t="s">
        <v>121</v>
      </c>
    </row>
    <row r="9" ht="15">
      <c r="A9" s="41" t="s">
        <v>122</v>
      </c>
    </row>
    <row r="10" ht="20.25" customHeight="1">
      <c r="A10" s="42" t="s">
        <v>123</v>
      </c>
    </row>
    <row r="11" ht="15">
      <c r="A11" s="40" t="s">
        <v>124</v>
      </c>
    </row>
    <row r="12" ht="15" customHeight="1">
      <c r="A12" s="40" t="s">
        <v>125</v>
      </c>
    </row>
    <row r="13" ht="24" customHeight="1">
      <c r="A13" s="39" t="s">
        <v>126</v>
      </c>
    </row>
    <row r="14" ht="15">
      <c r="A14" s="41" t="s">
        <v>127</v>
      </c>
    </row>
    <row r="15" ht="15">
      <c r="A15" s="41" t="s">
        <v>128</v>
      </c>
    </row>
    <row r="16" ht="15">
      <c r="A16" s="40" t="s">
        <v>129</v>
      </c>
    </row>
    <row r="17" ht="15">
      <c r="A17" s="43" t="s">
        <v>130</v>
      </c>
    </row>
    <row r="18" ht="24.75" customHeight="1">
      <c r="A18" s="39" t="s">
        <v>131</v>
      </c>
    </row>
    <row r="19" ht="15.75">
      <c r="A19" s="40" t="s">
        <v>132</v>
      </c>
    </row>
    <row r="20" ht="15">
      <c r="A20" s="40" t="s">
        <v>133</v>
      </c>
    </row>
    <row r="21" ht="15">
      <c r="A21" s="40" t="s">
        <v>134</v>
      </c>
    </row>
    <row r="22" ht="15">
      <c r="A22" s="40" t="s">
        <v>135</v>
      </c>
    </row>
    <row r="23" ht="24" customHeight="1">
      <c r="A23" s="39" t="s">
        <v>136</v>
      </c>
    </row>
    <row r="24" ht="15">
      <c r="A24" s="40" t="s">
        <v>137</v>
      </c>
    </row>
    <row r="25" ht="15">
      <c r="A25" s="40" t="s">
        <v>138</v>
      </c>
    </row>
    <row r="26" ht="15">
      <c r="A26" s="40" t="s">
        <v>139</v>
      </c>
    </row>
    <row r="27" ht="15">
      <c r="A27" s="44" t="s">
        <v>140</v>
      </c>
    </row>
    <row r="28" ht="15">
      <c r="A28" s="44" t="s">
        <v>141</v>
      </c>
    </row>
    <row r="29" ht="15">
      <c r="A29" s="40" t="s">
        <v>142</v>
      </c>
    </row>
    <row r="30" ht="15">
      <c r="A30" s="41" t="s">
        <v>143</v>
      </c>
    </row>
    <row r="31" ht="15.75">
      <c r="A31" s="40" t="s">
        <v>144</v>
      </c>
    </row>
    <row r="32" ht="27" customHeight="1">
      <c r="A32" s="39" t="s">
        <v>145</v>
      </c>
    </row>
    <row r="33" ht="15.75">
      <c r="A33" s="241" t="s">
        <v>407</v>
      </c>
    </row>
    <row r="34" ht="15.75">
      <c r="A34" s="45" t="s">
        <v>406</v>
      </c>
    </row>
    <row r="35" ht="16.5">
      <c r="A35" s="99" t="s">
        <v>214</v>
      </c>
    </row>
    <row r="36" ht="16.5">
      <c r="A36" s="101"/>
    </row>
    <row r="37" ht="37.5">
      <c r="A37" s="100" t="s">
        <v>215</v>
      </c>
    </row>
    <row r="38" ht="18.75">
      <c r="A38" s="100"/>
    </row>
    <row r="39" ht="18.75">
      <c r="A39" s="100" t="s">
        <v>216</v>
      </c>
    </row>
    <row r="40" ht="37.5">
      <c r="A40" s="102" t="s">
        <v>220</v>
      </c>
    </row>
    <row r="41" ht="150">
      <c r="A41" s="102" t="s">
        <v>221</v>
      </c>
    </row>
    <row r="42" ht="93.75">
      <c r="A42" s="100" t="s">
        <v>217</v>
      </c>
    </row>
    <row r="43" ht="18.75">
      <c r="A43" s="100"/>
    </row>
    <row r="44" ht="56.25">
      <c r="A44" s="100" t="s">
        <v>218</v>
      </c>
    </row>
    <row r="45" ht="37.5">
      <c r="A45" s="102" t="s">
        <v>222</v>
      </c>
    </row>
    <row r="46" ht="18.75">
      <c r="A46" s="100"/>
    </row>
    <row r="47" ht="75">
      <c r="A47" s="100" t="s">
        <v>219</v>
      </c>
    </row>
    <row r="48" ht="16.5">
      <c r="A48" s="101"/>
    </row>
    <row r="49" ht="18.75">
      <c r="A49" s="129" t="s">
        <v>262</v>
      </c>
    </row>
    <row r="51" ht="16.5">
      <c r="A51" s="101"/>
    </row>
  </sheetData>
  <hyperlinks>
    <hyperlink ref="A47" r:id="rId1" display="http://www.efrosinin.ru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 Titan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</dc:creator>
  <cp:keywords/>
  <dc:description/>
  <cp:lastModifiedBy>поплоп</cp:lastModifiedBy>
  <dcterms:created xsi:type="dcterms:W3CDTF">2011-06-16T06:13:59Z</dcterms:created>
  <dcterms:modified xsi:type="dcterms:W3CDTF">2019-09-23T14:03:07Z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